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p_copayments_NH\Concept_texts\Companion Document\"/>
    </mc:Choice>
  </mc:AlternateContent>
  <xr:revisionPtr revIDLastSave="0" documentId="13_ncr:1_{416ECC20-939B-4D5A-A0D9-B0A2FD3D8437}" xr6:coauthVersionLast="45" xr6:coauthVersionMax="45" xr10:uidLastSave="{00000000-0000-0000-0000-000000000000}"/>
  <bookViews>
    <workbookView xWindow="3585" yWindow="5700" windowWidth="21600" windowHeight="11385" xr2:uid="{00000000-000D-0000-FFFF-FFFF00000000}"/>
  </bookViews>
  <sheets>
    <sheet name="Outline" sheetId="5" r:id="rId1"/>
    <sheet name="Home care" sheetId="1" r:id="rId2"/>
    <sheet name="Institutional care" sheetId="3" r:id="rId3"/>
    <sheet name="Wealth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" l="1"/>
  <c r="H8" i="3" l="1"/>
  <c r="H9" i="3"/>
  <c r="H10" i="3"/>
  <c r="H11" i="3"/>
  <c r="H12" i="3"/>
  <c r="H13" i="3"/>
  <c r="H14" i="3"/>
  <c r="H15" i="3"/>
  <c r="H16" i="3"/>
  <c r="H17" i="3"/>
  <c r="H18" i="3"/>
  <c r="H19" i="3"/>
  <c r="J14" i="3"/>
  <c r="J9" i="3"/>
  <c r="J10" i="3"/>
  <c r="J11" i="3"/>
  <c r="J12" i="3"/>
  <c r="J13" i="3"/>
  <c r="J8" i="3"/>
  <c r="T14" i="3"/>
  <c r="T15" i="3"/>
  <c r="T16" i="3"/>
  <c r="T17" i="3"/>
  <c r="T13" i="3"/>
  <c r="Y9" i="3" l="1"/>
  <c r="Y10" i="3"/>
  <c r="Y8" i="3"/>
  <c r="B6" i="11" l="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5" i="11"/>
  <c r="B10" i="3" l="1"/>
  <c r="B11" i="3"/>
  <c r="B12" i="3"/>
  <c r="B13" i="3"/>
  <c r="B14" i="3"/>
  <c r="B15" i="3"/>
  <c r="B16" i="3"/>
  <c r="B17" i="3"/>
  <c r="B18" i="3"/>
  <c r="B19" i="3"/>
  <c r="B20" i="3"/>
  <c r="B9" i="3"/>
</calcChain>
</file>

<file path=xl/sharedStrings.xml><?xml version="1.0" encoding="utf-8"?>
<sst xmlns="http://schemas.openxmlformats.org/spreadsheetml/2006/main" count="181" uniqueCount="151">
  <si>
    <t>Minimum co-payment</t>
  </si>
  <si>
    <t>&lt;18</t>
  </si>
  <si>
    <t xml:space="preserve">&gt;= 18 </t>
  </si>
  <si>
    <t>Single hh</t>
  </si>
  <si>
    <t>Multiple hh</t>
  </si>
  <si>
    <t>Single or multiple hh</t>
  </si>
  <si>
    <t>Exemption</t>
  </si>
  <si>
    <t>Share of income</t>
  </si>
  <si>
    <t>Share of taxable wealth</t>
  </si>
  <si>
    <t>Cap</t>
  </si>
  <si>
    <t>Rebate for MPT or PGB</t>
  </si>
  <si>
    <t>Notes:</t>
  </si>
  <si>
    <t>Co-payments are computed per care period (4 weeks).</t>
  </si>
  <si>
    <t>Share of relevant income</t>
  </si>
  <si>
    <t>Letselschadevergoeding</t>
  </si>
  <si>
    <t>Exemption for the chronically ill</t>
  </si>
  <si>
    <t>Share of labor income deducted</t>
  </si>
  <si>
    <t>price_hc</t>
  </si>
  <si>
    <t>Price of care</t>
  </si>
  <si>
    <t>Co-payments in the Dutch long-term care system</t>
  </si>
  <si>
    <t>Authors:</t>
  </si>
  <si>
    <t>Marianne Tenand</t>
  </si>
  <si>
    <t>Last updated:</t>
  </si>
  <si>
    <t>Content:</t>
  </si>
  <si>
    <t>This document provides the parameters needed to determine the</t>
  </si>
  <si>
    <t>Outline</t>
  </si>
  <si>
    <t>1.</t>
  </si>
  <si>
    <t>Co-payments on home care</t>
  </si>
  <si>
    <t>2.</t>
  </si>
  <si>
    <t>Co-payments on residential care</t>
  </si>
  <si>
    <t>3.</t>
  </si>
  <si>
    <t>Treatement of wealth/assets</t>
  </si>
  <si>
    <t>Time frame:</t>
  </si>
  <si>
    <t>Co-payments on home care: cost-sharing parameters, cap and mimimum</t>
  </si>
  <si>
    <t>Co-payments on residential care: cost-sharing rule, cap and minimum and definition of relevant income</t>
  </si>
  <si>
    <t>Rebate applicable to low and high co-payment</t>
  </si>
  <si>
    <t xml:space="preserve">Discount on cp via Wtcg </t>
  </si>
  <si>
    <t>In yellow:</t>
  </si>
  <si>
    <t>year</t>
  </si>
  <si>
    <t>share_hc</t>
  </si>
  <si>
    <t>Rebates on taxable wealth</t>
  </si>
  <si>
    <t>Rebate for those beyond AOW pension age</t>
  </si>
  <si>
    <t>Korting niet-pensioengerechtigde leeftijd</t>
  </si>
  <si>
    <t>Single</t>
  </si>
  <si>
    <t>https://www.hetcak.nl/vragen/eigen-bijdrage/vragen-over-de-wlz/korting-niet-pensioengerechtigde-leeftijd</t>
  </si>
  <si>
    <t>Rate</t>
  </si>
  <si>
    <t>The formulas give the copayments per year.</t>
  </si>
  <si>
    <t xml:space="preserve">Caps and minima are expressed in euros/month. </t>
  </si>
  <si>
    <t>High rate copayment</t>
  </si>
  <si>
    <t>Low rate copayment</t>
  </si>
  <si>
    <t xml:space="preserve">Maximum amount </t>
  </si>
  <si>
    <t>Single, beyond AOW retirement age</t>
  </si>
  <si>
    <t>Single, below AOW retirement age</t>
  </si>
  <si>
    <t>Rate of the rebate</t>
  </si>
  <si>
    <t>In couple, one beyond AOW retirement age</t>
  </si>
  <si>
    <t>In couple, both below AOW retirement age</t>
  </si>
  <si>
    <t>Sources:</t>
  </si>
  <si>
    <t>https://www.hetcak.nl/vragen/eigen-bijdrage/vragen-over-de-wlz/aftrek-niet-pensioengerechtigde-leeftijd</t>
  </si>
  <si>
    <t>De aftrek niet-pensioengerechtigde leeftijd</t>
  </si>
  <si>
    <r>
      <t xml:space="preserve">Threshold for taxable wealth </t>
    </r>
    <r>
      <rPr>
        <sz val="11"/>
        <color theme="1"/>
        <rFont val="Calibri"/>
        <family val="2"/>
        <scheme val="minor"/>
      </rPr>
      <t>(per capita)</t>
    </r>
  </si>
  <si>
    <t>heffingsvrij vermogen</t>
  </si>
  <si>
    <t>https://www.hetcak.nl/vragen/eigen-bijdrage/vragen-over-de-wlz/grondslag-sparen-en-beleggen</t>
  </si>
  <si>
    <t>Grondslag sparen en beleggen and Heffingsvrij vermogen</t>
  </si>
  <si>
    <t>Rebate for those below, or with partner below AOW pension age</t>
  </si>
  <si>
    <t>With a partner [rebate on household wealth]</t>
  </si>
  <si>
    <t>https://zoek.officielebekendmakingen.nl/stb-2018-444.html</t>
  </si>
  <si>
    <t>Change 2019</t>
  </si>
  <si>
    <r>
      <t>Maximum income (</t>
    </r>
    <r>
      <rPr>
        <u/>
        <sz val="11"/>
        <color theme="1"/>
        <rFont val="Calibri"/>
        <family val="2"/>
        <scheme val="minor"/>
      </rPr>
      <t>exclusive of</t>
    </r>
    <r>
      <rPr>
        <sz val="11"/>
        <color theme="1"/>
        <rFont val="Calibri"/>
        <family val="2"/>
        <scheme val="minor"/>
      </rPr>
      <t xml:space="preserve"> 4% of wealth, or box 3)</t>
    </r>
  </si>
  <si>
    <t>https://www.zorgrekenen.nl/informatie/compensatie-vervallen-ouderentoeslag/</t>
  </si>
  <si>
    <t>Compensatie ouderentoeslag</t>
  </si>
  <si>
    <t>https://www.hetcak.nl/compensatieouderentoeslag</t>
  </si>
  <si>
    <t>Compensatie vervalen ouderentoeslag</t>
  </si>
  <si>
    <t>Younger partner &lt; AOW</t>
  </si>
  <si>
    <t>&gt;= AOW</t>
  </si>
  <si>
    <r>
      <t>Income condition for threshold 1 = income box 1 and 2 (</t>
    </r>
    <r>
      <rPr>
        <i/>
        <sz val="11"/>
        <color theme="1"/>
        <rFont val="Calibri"/>
        <family val="2"/>
        <scheme val="minor"/>
      </rPr>
      <t>gross income</t>
    </r>
    <r>
      <rPr>
        <sz val="11"/>
        <color theme="1"/>
        <rFont val="Calibri"/>
        <family val="2"/>
        <scheme val="minor"/>
      </rPr>
      <t>) lower than:</t>
    </r>
  </si>
  <si>
    <r>
      <t>Income condition for threshold 2 = income box 1 and 2  (</t>
    </r>
    <r>
      <rPr>
        <i/>
        <sz val="11"/>
        <color theme="1"/>
        <rFont val="Calibri"/>
        <family val="2"/>
        <scheme val="minor"/>
      </rPr>
      <t>gross income</t>
    </r>
    <r>
      <rPr>
        <sz val="11"/>
        <color theme="1"/>
        <rFont val="Calibri"/>
        <family val="2"/>
        <scheme val="minor"/>
      </rPr>
      <t>)lower than:</t>
    </r>
  </si>
  <si>
    <t>€ 10.592</t>
  </si>
  <si>
    <t>€ 13.658 </t>
  </si>
  <si>
    <t>2008-2020</t>
  </si>
  <si>
    <t>tax_year</t>
  </si>
  <si>
    <t xml:space="preserve">Rebate </t>
  </si>
  <si>
    <t xml:space="preserve">Allowance for pocket money </t>
  </si>
  <si>
    <t>Charge on the allowance for pocket money</t>
  </si>
  <si>
    <t>Toeslag op het zak-en kleedgeld</t>
  </si>
  <si>
    <t>ZAK_KLEEDGELD_65PLUS_ONGEH</t>
  </si>
  <si>
    <t>Aftrekpost Zak- en kleedgeld, pensioengerechtigd en ongehuwd t.b.v. bepalen van bijdrageplichtig inkomen</t>
  </si>
  <si>
    <t>CAK denomination</t>
  </si>
  <si>
    <t>TOESLAG_ZAK_KLEEDGELD_65PLUS_ONGEH</t>
  </si>
  <si>
    <t>VRIJLATING_65+_HOGE_VRIJLATINGSGRENS_ONGEHUWD</t>
  </si>
  <si>
    <t>VRIJLATING_65+_VAST_BEDRAG_VRIJLATING_ONGEHUWD</t>
  </si>
  <si>
    <t>Rebate</t>
  </si>
  <si>
    <t>?</t>
  </si>
  <si>
    <t>Rebates on the computation of the contributory income</t>
  </si>
  <si>
    <t>VRIJLATING_65+_LAGE_VRIJLATINGSGRENS_ONGEHUWD</t>
  </si>
  <si>
    <t>In red</t>
  </si>
  <si>
    <t>In pink</t>
  </si>
  <si>
    <t>Values found and checked for the perimeter of interest</t>
  </si>
  <si>
    <t>Values not found yet, not in the perimeter of interest</t>
  </si>
  <si>
    <t>Missing value, or imputed value based on previous year, in the perimeter of interest</t>
  </si>
  <si>
    <t>Legend:</t>
  </si>
  <si>
    <t>In grey</t>
  </si>
  <si>
    <t>Measure discontinued or not implemented yet</t>
  </si>
  <si>
    <t>co-payments levied on long-term care users in the Netherlands</t>
  </si>
  <si>
    <t>under the AWBZ and WLZ social insurance schemes.</t>
  </si>
  <si>
    <t>It focuses on the schedule of co-payment for singles beyond the statutory retirement age</t>
  </si>
  <si>
    <t>(AOW), between 2009 and 2015.</t>
  </si>
  <si>
    <t>reb_high_rate</t>
  </si>
  <si>
    <t>In blue</t>
  </si>
  <si>
    <t>Names of the parameters as used in the code for the co-payment simulations.</t>
  </si>
  <si>
    <t>In green</t>
  </si>
  <si>
    <t>Names of the parameters in internal documentation of CAK.</t>
  </si>
  <si>
    <t>&gt;= 18 and &lt; AOW-age</t>
  </si>
  <si>
    <t>&gt;=AOW-age</t>
  </si>
  <si>
    <t>In 2015, skilled home care was transferred to the health insurance scheme (ZVW). No co-payment applies.</t>
  </si>
  <si>
    <t>TBC</t>
  </si>
  <si>
    <t>thre_inc_high</t>
  </si>
  <si>
    <t>discount_wtcg</t>
  </si>
  <si>
    <t>reb_aftrek</t>
  </si>
  <si>
    <t>thre_wea_2_inc</t>
  </si>
  <si>
    <t>thre_wea_max</t>
  </si>
  <si>
    <t>thre_wea_1_inc</t>
  </si>
  <si>
    <t>thre_wea</t>
  </si>
  <si>
    <t>share_wea</t>
  </si>
  <si>
    <t>reb_pocket</t>
  </si>
  <si>
    <t>reb_toeslag</t>
  </si>
  <si>
    <t>thre_inc_low</t>
  </si>
  <si>
    <t>cp_min_hc</t>
  </si>
  <si>
    <t>exe_hc</t>
  </si>
  <si>
    <t>cp_cap</t>
  </si>
  <si>
    <t>Wealth condition</t>
  </si>
  <si>
    <t>Extra vrijstelling</t>
  </si>
  <si>
    <r>
      <t xml:space="preserve">Rebate beyond a certain income threshold </t>
    </r>
    <r>
      <rPr>
        <b/>
        <i/>
        <sz val="11"/>
        <color theme="1"/>
        <rFont val="Calibri"/>
        <family val="2"/>
        <scheme val="minor"/>
      </rPr>
      <t>(vrijlating)</t>
    </r>
  </si>
  <si>
    <r>
      <t xml:space="preserve">High threshold for the rebate </t>
    </r>
    <r>
      <rPr>
        <i/>
        <sz val="11"/>
        <color theme="1"/>
        <rFont val="Calibri"/>
        <family val="2"/>
        <scheme val="minor"/>
      </rPr>
      <t xml:space="preserve">(hoge vrijlatingsgsgrens) </t>
    </r>
  </si>
  <si>
    <r>
      <t xml:space="preserve">Low threshold for the rebate </t>
    </r>
    <r>
      <rPr>
        <i/>
        <sz val="11"/>
        <color theme="1"/>
        <rFont val="Calibri"/>
        <family val="2"/>
        <scheme val="minor"/>
      </rPr>
      <t>(lage vrijlatingsgsgrens)</t>
    </r>
  </si>
  <si>
    <t>Maximale korting AOW-gerechtigde leeftijd (ouderentoeslag)</t>
  </si>
  <si>
    <t>Old-age supplementary rebate on taxable wealth</t>
  </si>
  <si>
    <t>Rebate 1</t>
  </si>
  <si>
    <t>Rebate 2</t>
  </si>
  <si>
    <t>reb_wea_1</t>
  </si>
  <si>
    <t>reb_wea_2</t>
  </si>
  <si>
    <t>cp_low_cap</t>
  </si>
  <si>
    <t>cp_low_min</t>
  </si>
  <si>
    <t xml:space="preserve">m.tenand@cpb.nl </t>
  </si>
  <si>
    <t>Explanations about the parameters collected in this document can be found in:</t>
  </si>
  <si>
    <t>which is a companion document to the following publication:</t>
  </si>
  <si>
    <r>
      <t xml:space="preserve">Tenand, Marianne, Bakx, Pieter &amp; Bram Wouterse (2021). </t>
    </r>
    <r>
      <rPr>
        <b/>
        <u/>
        <sz val="11"/>
        <color theme="10"/>
        <rFont val="Calibri"/>
        <family val="2"/>
        <scheme val="minor"/>
      </rPr>
      <t>The impact of co-payments for nursing home care on use, health and welfar</t>
    </r>
    <r>
      <rPr>
        <u/>
        <sz val="11"/>
        <color theme="10"/>
        <rFont val="Calibri"/>
        <family val="2"/>
        <scheme val="minor"/>
      </rPr>
      <t>e, CPB Discussion Paper, no 430, Netherlands Bureau for Economic Policy Analysis</t>
    </r>
  </si>
  <si>
    <r>
      <t xml:space="preserve">Tenand, Marianne, Bakx, Pieter &amp; Bram Wouterse (2021). </t>
    </r>
    <r>
      <rPr>
        <b/>
        <sz val="11"/>
        <color theme="1"/>
        <rFont val="Calibri"/>
        <family val="2"/>
        <scheme val="minor"/>
      </rPr>
      <t>Co-payments in the Dutch long-term care system: presentation and computation with microdata</t>
    </r>
  </si>
  <si>
    <t>Pieter Bakx</t>
  </si>
  <si>
    <t>bakx@eshpm.eur.nl</t>
  </si>
  <si>
    <t>Bram Wouterse</t>
  </si>
  <si>
    <t xml:space="preserve">wouterse@eshpm.eur.nl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</si>
</sst>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0.0%"/>
    <numFmt numFmtId="166" formatCode="&quot;€&quot;\ #,##0.00"/>
    <numFmt numFmtId="167" formatCode="_ [$€-2]\ * #,##0.00_ ;_ [$€-2]\ * \-#,##0.00_ ;_ [$€-2]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333333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9FA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2" borderId="0" xfId="0" applyFill="1" applyAlignment="1">
      <alignment horizontal="center"/>
    </xf>
    <xf numFmtId="9" fontId="0" fillId="0" borderId="0" xfId="0" applyNumberFormat="1"/>
    <xf numFmtId="0" fontId="0" fillId="0" borderId="3" xfId="0" applyBorder="1" applyAlignment="1">
      <alignment horizontal="center" vertical="center" wrapText="1"/>
    </xf>
    <xf numFmtId="9" fontId="0" fillId="0" borderId="3" xfId="0" applyNumberFormat="1" applyBorder="1"/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10" fontId="0" fillId="0" borderId="3" xfId="0" applyNumberFormat="1" applyBorder="1"/>
    <xf numFmtId="0" fontId="0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/>
    <xf numFmtId="0" fontId="0" fillId="0" borderId="0" xfId="0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1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3" xfId="0" applyFill="1" applyBorder="1"/>
    <xf numFmtId="164" fontId="0" fillId="0" borderId="3" xfId="0" applyNumberFormat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12" xfId="0" applyFill="1" applyBorder="1"/>
    <xf numFmtId="0" fontId="0" fillId="5" borderId="2" xfId="0" applyFill="1" applyBorder="1"/>
    <xf numFmtId="164" fontId="0" fillId="0" borderId="0" xfId="0" applyNumberFormat="1" applyBorder="1"/>
    <xf numFmtId="0" fontId="4" fillId="0" borderId="0" xfId="0" applyFont="1"/>
    <xf numFmtId="0" fontId="0" fillId="4" borderId="0" xfId="0" applyFill="1"/>
    <xf numFmtId="0" fontId="0" fillId="6" borderId="0" xfId="0" applyFill="1"/>
    <xf numFmtId="0" fontId="5" fillId="6" borderId="0" xfId="0" applyFont="1" applyFill="1"/>
    <xf numFmtId="0" fontId="0" fillId="6" borderId="6" xfId="0" applyFill="1" applyBorder="1"/>
    <xf numFmtId="0" fontId="0" fillId="6" borderId="5" xfId="0" applyFill="1" applyBorder="1"/>
    <xf numFmtId="0" fontId="0" fillId="6" borderId="4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6" fillId="6" borderId="0" xfId="1" applyFill="1" applyBorder="1"/>
    <xf numFmtId="0" fontId="4" fillId="6" borderId="0" xfId="0" applyFont="1" applyFill="1" applyBorder="1"/>
    <xf numFmtId="17" fontId="0" fillId="6" borderId="0" xfId="0" applyNumberFormat="1" applyFill="1" applyBorder="1"/>
    <xf numFmtId="0" fontId="0" fillId="6" borderId="0" xfId="0" applyFill="1" applyAlignment="1">
      <alignment horizontal="right"/>
    </xf>
    <xf numFmtId="0" fontId="4" fillId="6" borderId="0" xfId="0" applyFont="1" applyFill="1"/>
    <xf numFmtId="0" fontId="6" fillId="6" borderId="0" xfId="1" applyFill="1"/>
    <xf numFmtId="164" fontId="0" fillId="4" borderId="0" xfId="0" applyNumberFormat="1" applyFill="1"/>
    <xf numFmtId="164" fontId="0" fillId="0" borderId="0" xfId="0" applyNumberFormat="1" applyFill="1" applyAlignment="1">
      <alignment horizontal="center" vertical="center" wrapText="1"/>
    </xf>
    <xf numFmtId="4" fontId="7" fillId="0" borderId="0" xfId="0" applyNumberFormat="1" applyFont="1"/>
    <xf numFmtId="164" fontId="0" fillId="0" borderId="0" xfId="0" applyNumberFormat="1" applyFill="1" applyBorder="1" applyAlignment="1">
      <alignment horizontal="center" vertical="center" wrapText="1"/>
    </xf>
    <xf numFmtId="164" fontId="0" fillId="4" borderId="0" xfId="0" applyNumberFormat="1" applyFill="1" applyBorder="1"/>
    <xf numFmtId="164" fontId="0" fillId="4" borderId="3" xfId="0" applyNumberFormat="1" applyFill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/>
    <xf numFmtId="0" fontId="0" fillId="6" borderId="0" xfId="0" applyFill="1" applyAlignment="1">
      <alignment horizontal="center"/>
    </xf>
    <xf numFmtId="165" fontId="0" fillId="0" borderId="0" xfId="2" applyNumberFormat="1" applyFont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0" xfId="0" applyNumberFormat="1" applyFill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/>
    <xf numFmtId="164" fontId="0" fillId="0" borderId="0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0" fillId="4" borderId="0" xfId="0" applyFill="1" applyBorder="1"/>
    <xf numFmtId="164" fontId="1" fillId="4" borderId="3" xfId="0" applyNumberFormat="1" applyFont="1" applyFill="1" applyBorder="1"/>
    <xf numFmtId="10" fontId="0" fillId="0" borderId="0" xfId="0" applyNumberFormat="1"/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3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44" fontId="0" fillId="0" borderId="0" xfId="3" applyFont="1" applyAlignment="1">
      <alignment horizontal="center" vertical="center" wrapText="1"/>
    </xf>
    <xf numFmtId="44" fontId="0" fillId="0" borderId="0" xfId="3" applyFont="1"/>
    <xf numFmtId="44" fontId="0" fillId="0" borderId="1" xfId="3" applyFont="1" applyBorder="1" applyAlignment="1">
      <alignment horizontal="center" vertical="center" wrapText="1"/>
    </xf>
    <xf numFmtId="0" fontId="6" fillId="0" borderId="0" xfId="1"/>
    <xf numFmtId="164" fontId="0" fillId="0" borderId="3" xfId="0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4" fontId="0" fillId="0" borderId="3" xfId="3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44" fontId="0" fillId="0" borderId="0" xfId="3" applyFont="1" applyBorder="1"/>
    <xf numFmtId="9" fontId="0" fillId="0" borderId="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44" fontId="0" fillId="0" borderId="0" xfId="3" applyFont="1" applyFill="1" applyBorder="1"/>
    <xf numFmtId="44" fontId="0" fillId="4" borderId="3" xfId="3" applyFont="1" applyFill="1" applyBorder="1" applyAlignment="1">
      <alignment horizontal="center" vertical="center" wrapText="1"/>
    </xf>
    <xf numFmtId="44" fontId="0" fillId="4" borderId="0" xfId="3" applyFont="1" applyFill="1" applyAlignment="1">
      <alignment horizontal="center" vertical="center" wrapText="1"/>
    </xf>
    <xf numFmtId="44" fontId="0" fillId="4" borderId="3" xfId="3" applyFont="1" applyFill="1" applyBorder="1"/>
    <xf numFmtId="44" fontId="0" fillId="4" borderId="0" xfId="3" applyFont="1" applyFill="1"/>
    <xf numFmtId="164" fontId="0" fillId="0" borderId="1" xfId="0" applyNumberFormat="1" applyBorder="1"/>
    <xf numFmtId="0" fontId="0" fillId="0" borderId="0" xfId="0" applyFill="1"/>
    <xf numFmtId="0" fontId="14" fillId="0" borderId="0" xfId="0" applyFont="1"/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44" fontId="0" fillId="6" borderId="3" xfId="3" applyFont="1" applyFill="1" applyBorder="1"/>
    <xf numFmtId="164" fontId="0" fillId="0" borderId="0" xfId="3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0" fillId="3" borderId="0" xfId="0" applyNumberFormat="1" applyFill="1" applyBorder="1"/>
    <xf numFmtId="0" fontId="0" fillId="0" borderId="3" xfId="0" applyBorder="1" applyAlignment="1">
      <alignment horizontal="center" vertical="center" wrapText="1"/>
    </xf>
    <xf numFmtId="9" fontId="0" fillId="0" borderId="0" xfId="0" applyNumberFormat="1" applyFill="1" applyBorder="1"/>
    <xf numFmtId="9" fontId="0" fillId="0" borderId="0" xfId="0" applyNumberFormat="1" applyBorder="1"/>
    <xf numFmtId="0" fontId="0" fillId="7" borderId="5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166" fontId="11" fillId="0" borderId="0" xfId="0" applyNumberFormat="1" applyFont="1" applyAlignment="1">
      <alignment horizontal="center" vertical="center"/>
    </xf>
    <xf numFmtId="44" fontId="0" fillId="4" borderId="0" xfId="3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4" borderId="1" xfId="0" applyNumberFormat="1" applyFill="1" applyBorder="1"/>
    <xf numFmtId="164" fontId="0" fillId="8" borderId="5" xfId="0" applyNumberFormat="1" applyFont="1" applyFill="1" applyBorder="1" applyAlignment="1">
      <alignment horizontal="center" vertical="center" wrapText="1"/>
    </xf>
    <xf numFmtId="164" fontId="0" fillId="8" borderId="0" xfId="0" applyNumberForma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0" borderId="0" xfId="3" applyFont="1" applyFill="1" applyBorder="1" applyAlignment="1">
      <alignment vertical="center"/>
    </xf>
    <xf numFmtId="44" fontId="0" fillId="4" borderId="0" xfId="3" applyFont="1" applyFill="1" applyBorder="1" applyAlignment="1">
      <alignment vertical="center"/>
    </xf>
    <xf numFmtId="164" fontId="0" fillId="4" borderId="0" xfId="3" applyNumberFormat="1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 wrapText="1"/>
    </xf>
    <xf numFmtId="44" fontId="15" fillId="4" borderId="1" xfId="3" applyFont="1" applyFill="1" applyBorder="1" applyAlignment="1">
      <alignment horizontal="center" vertical="center" wrapText="1"/>
    </xf>
    <xf numFmtId="9" fontId="0" fillId="4" borderId="3" xfId="2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7" borderId="0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/>
    <xf numFmtId="164" fontId="0" fillId="8" borderId="0" xfId="0" applyNumberFormat="1" applyFill="1" applyBorder="1"/>
    <xf numFmtId="164" fontId="0" fillId="8" borderId="3" xfId="0" applyNumberFormat="1" applyFill="1" applyBorder="1"/>
    <xf numFmtId="164" fontId="15" fillId="4" borderId="0" xfId="0" applyNumberFormat="1" applyFont="1" applyFill="1" applyBorder="1" applyAlignment="1">
      <alignment horizontal="center" vertical="center" wrapText="1"/>
    </xf>
    <xf numFmtId="0" fontId="3" fillId="9" borderId="0" xfId="0" applyFont="1" applyFill="1"/>
    <xf numFmtId="0" fontId="0" fillId="9" borderId="0" xfId="0" applyFill="1"/>
    <xf numFmtId="0" fontId="0" fillId="9" borderId="0" xfId="0" applyFill="1" applyBorder="1"/>
    <xf numFmtId="44" fontId="0" fillId="9" borderId="0" xfId="3" applyFont="1" applyFill="1" applyBorder="1"/>
    <xf numFmtId="0" fontId="0" fillId="9" borderId="0" xfId="0" applyFill="1" applyAlignment="1">
      <alignment horizontal="center"/>
    </xf>
    <xf numFmtId="44" fontId="0" fillId="10" borderId="0" xfId="3" applyFont="1" applyFill="1" applyBorder="1" applyAlignment="1">
      <alignment horizontal="center" vertical="center" wrapText="1"/>
    </xf>
    <xf numFmtId="44" fontId="0" fillId="10" borderId="0" xfId="3" applyFont="1" applyFill="1" applyBorder="1" applyAlignment="1">
      <alignment vertical="center"/>
    </xf>
    <xf numFmtId="9" fontId="0" fillId="10" borderId="0" xfId="0" applyNumberFormat="1" applyFill="1" applyBorder="1" applyAlignment="1">
      <alignment horizontal="center" vertical="center" wrapText="1"/>
    </xf>
    <xf numFmtId="164" fontId="0" fillId="10" borderId="3" xfId="0" applyNumberFormat="1" applyFill="1" applyBorder="1" applyAlignment="1">
      <alignment horizontal="center" vertical="center" wrapText="1"/>
    </xf>
    <xf numFmtId="164" fontId="15" fillId="10" borderId="3" xfId="0" applyNumberFormat="1" applyFont="1" applyFill="1" applyBorder="1" applyAlignment="1">
      <alignment horizontal="center" vertical="center" wrapText="1"/>
    </xf>
    <xf numFmtId="164" fontId="0" fillId="10" borderId="3" xfId="0" applyNumberFormat="1" applyFill="1" applyBorder="1"/>
    <xf numFmtId="164" fontId="15" fillId="10" borderId="3" xfId="0" applyNumberFormat="1" applyFont="1" applyFill="1" applyBorder="1"/>
    <xf numFmtId="9" fontId="0" fillId="10" borderId="0" xfId="0" applyNumberFormat="1" applyFill="1"/>
    <xf numFmtId="166" fontId="11" fillId="4" borderId="0" xfId="0" applyNumberFormat="1" applyFont="1" applyFill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 wrapText="1"/>
    </xf>
    <xf numFmtId="44" fontId="0" fillId="3" borderId="1" xfId="3" applyFont="1" applyFill="1" applyBorder="1" applyAlignment="1">
      <alignment horizontal="center" vertical="center" wrapText="1"/>
    </xf>
    <xf numFmtId="164" fontId="1" fillId="3" borderId="0" xfId="0" applyNumberFormat="1" applyFont="1" applyFill="1" applyBorder="1"/>
    <xf numFmtId="164" fontId="0" fillId="3" borderId="0" xfId="0" applyNumberFormat="1" applyFill="1" applyBorder="1"/>
    <xf numFmtId="9" fontId="0" fillId="3" borderId="3" xfId="0" applyNumberFormat="1" applyFill="1" applyBorder="1"/>
    <xf numFmtId="9" fontId="0" fillId="10" borderId="0" xfId="0" applyNumberFormat="1" applyFill="1" applyBorder="1"/>
    <xf numFmtId="164" fontId="0" fillId="3" borderId="0" xfId="0" applyNumberFormat="1" applyFill="1"/>
    <xf numFmtId="0" fontId="0" fillId="3" borderId="0" xfId="0" applyFill="1"/>
    <xf numFmtId="44" fontId="0" fillId="10" borderId="3" xfId="3" applyFont="1" applyFill="1" applyBorder="1" applyAlignment="1">
      <alignment vertical="center"/>
    </xf>
    <xf numFmtId="44" fontId="0" fillId="4" borderId="3" xfId="3" applyFont="1" applyFill="1" applyBorder="1" applyAlignment="1">
      <alignment vertical="center"/>
    </xf>
    <xf numFmtId="166" fontId="11" fillId="0" borderId="0" xfId="0" applyNumberFormat="1" applyFont="1" applyFill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4" fontId="0" fillId="10" borderId="3" xfId="0" applyNumberFormat="1" applyFill="1" applyBorder="1" applyAlignment="1"/>
    <xf numFmtId="164" fontId="0" fillId="10" borderId="0" xfId="0" applyNumberFormat="1" applyFill="1" applyBorder="1" applyAlignment="1"/>
    <xf numFmtId="164" fontId="0" fillId="10" borderId="1" xfId="0" applyNumberFormat="1" applyFill="1" applyBorder="1" applyAlignment="1"/>
    <xf numFmtId="164" fontId="0" fillId="10" borderId="0" xfId="0" applyNumberFormat="1" applyFill="1"/>
    <xf numFmtId="164" fontId="0" fillId="10" borderId="0" xfId="0" applyNumberFormat="1" applyFill="1" applyBorder="1"/>
    <xf numFmtId="164" fontId="0" fillId="10" borderId="1" xfId="0" applyNumberFormat="1" applyFill="1" applyBorder="1"/>
    <xf numFmtId="44" fontId="0" fillId="10" borderId="0" xfId="3" applyFont="1" applyFill="1" applyBorder="1"/>
    <xf numFmtId="164" fontId="0" fillId="10" borderId="2" xfId="0" applyNumberFormat="1" applyFill="1" applyBorder="1"/>
    <xf numFmtId="10" fontId="0" fillId="10" borderId="3" xfId="0" applyNumberFormat="1" applyFill="1" applyBorder="1"/>
    <xf numFmtId="164" fontId="0" fillId="11" borderId="2" xfId="0" applyNumberFormat="1" applyFill="1" applyBorder="1"/>
    <xf numFmtId="164" fontId="0" fillId="11" borderId="0" xfId="0" applyNumberFormat="1" applyFill="1" applyBorder="1"/>
    <xf numFmtId="0" fontId="0" fillId="11" borderId="0" xfId="0" applyFill="1"/>
    <xf numFmtId="0" fontId="0" fillId="10" borderId="0" xfId="0" applyFill="1"/>
    <xf numFmtId="0" fontId="18" fillId="6" borderId="0" xfId="1" applyFont="1" applyFill="1"/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7" fontId="15" fillId="4" borderId="3" xfId="0" applyNumberFormat="1" applyFont="1" applyFill="1" applyBorder="1"/>
    <xf numFmtId="0" fontId="15" fillId="4" borderId="0" xfId="0" applyFont="1" applyFill="1" applyBorder="1"/>
    <xf numFmtId="0" fontId="15" fillId="4" borderId="1" xfId="0" applyFont="1" applyFill="1" applyBorder="1"/>
    <xf numFmtId="0" fontId="0" fillId="2" borderId="0" xfId="0" applyFill="1"/>
    <xf numFmtId="164" fontId="15" fillId="7" borderId="0" xfId="0" applyNumberFormat="1" applyFont="1" applyFill="1" applyBorder="1" applyAlignment="1">
      <alignment horizontal="center" vertical="center" wrapText="1"/>
    </xf>
    <xf numFmtId="164" fontId="0" fillId="10" borderId="0" xfId="0" applyNumberFormat="1" applyFill="1" applyBorder="1" applyAlignment="1">
      <alignment horizontal="center" vertical="center" wrapText="1"/>
    </xf>
    <xf numFmtId="44" fontId="0" fillId="10" borderId="0" xfId="0" applyNumberFormat="1" applyFill="1" applyAlignment="1">
      <alignment horizontal="center" vertical="center" wrapText="1"/>
    </xf>
    <xf numFmtId="44" fontId="0" fillId="10" borderId="3" xfId="3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/>
    <xf numFmtId="164" fontId="15" fillId="4" borderId="3" xfId="0" applyNumberFormat="1" applyFont="1" applyFill="1" applyBorder="1"/>
    <xf numFmtId="164" fontId="0" fillId="10" borderId="0" xfId="0" applyNumberFormat="1" applyFill="1" applyAlignment="1">
      <alignment horizontal="center" vertical="center" wrapText="1"/>
    </xf>
    <xf numFmtId="164" fontId="15" fillId="11" borderId="0" xfId="0" applyNumberFormat="1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9FA"/>
      <color rgb="FFFF67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kx@eshpm.eur.nl" TargetMode="External"/><Relationship Id="rId2" Type="http://schemas.openxmlformats.org/officeDocument/2006/relationships/hyperlink" Target="https://www.cpb.nl/en/the-impact-of-co-payments-for-nursing-home-care-on-use-health-and-welfare" TargetMode="External"/><Relationship Id="rId1" Type="http://schemas.openxmlformats.org/officeDocument/2006/relationships/hyperlink" Target="mailto:m.tenand@cpb.n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outerse@eshpm.eur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orgrekenen.nl/informatie/compensatie-vervallen-ouderentoeslag/" TargetMode="External"/><Relationship Id="rId2" Type="http://schemas.openxmlformats.org/officeDocument/2006/relationships/hyperlink" Target="https://zoek.officielebekendmakingen.nl/stb-2018-444.html" TargetMode="External"/><Relationship Id="rId1" Type="http://schemas.openxmlformats.org/officeDocument/2006/relationships/hyperlink" Target="https://www.hetcak.nl/vragen/eigen-bijdrage/vragen-over-de-wlz/aftrek-niet-pensioengerechtigde-leeftijd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hetcak.nl/compensatieouderentoesla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etcak.nl/vragen/eigen-bijdrage/vragen-over-de-wlz/grondslag-sparen-en-beleggen" TargetMode="External"/><Relationship Id="rId1" Type="http://schemas.openxmlformats.org/officeDocument/2006/relationships/hyperlink" Target="https://www.hetcak.nl/vragen/eigen-bijdrage/vragen-over-de-wlz/korting-niet-pensioengerechtigde-leeftij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41"/>
  <sheetViews>
    <sheetView tabSelected="1" workbookViewId="0">
      <selection activeCell="O13" sqref="O13"/>
    </sheetView>
  </sheetViews>
  <sheetFormatPr defaultColWidth="9.140625" defaultRowHeight="15" x14ac:dyDescent="0.25"/>
  <cols>
    <col min="1" max="1" width="9.140625" style="52"/>
    <col min="2" max="16384" width="9.140625" style="38"/>
  </cols>
  <sheetData>
    <row r="4" spans="2:18" ht="18.75" x14ac:dyDescent="0.3">
      <c r="B4" s="39" t="s">
        <v>19</v>
      </c>
    </row>
    <row r="6" spans="2:18" x14ac:dyDescent="0.25">
      <c r="K6" s="40"/>
      <c r="L6" s="41"/>
      <c r="M6" s="41"/>
      <c r="N6" s="41"/>
      <c r="O6" s="41"/>
      <c r="P6" s="41"/>
      <c r="Q6" s="41"/>
      <c r="R6" s="42"/>
    </row>
    <row r="7" spans="2:18" x14ac:dyDescent="0.25">
      <c r="B7" s="53" t="s">
        <v>23</v>
      </c>
      <c r="K7" s="43"/>
      <c r="L7" s="50" t="s">
        <v>20</v>
      </c>
      <c r="M7" s="44"/>
      <c r="N7" s="44"/>
      <c r="O7" s="44"/>
      <c r="P7" s="44"/>
      <c r="Q7" s="44"/>
      <c r="R7" s="45"/>
    </row>
    <row r="8" spans="2:18" x14ac:dyDescent="0.25">
      <c r="K8" s="43"/>
      <c r="L8" s="44"/>
      <c r="M8" s="44"/>
      <c r="N8" s="44"/>
      <c r="O8" s="44"/>
      <c r="P8" s="44"/>
      <c r="Q8" s="44"/>
      <c r="R8" s="45"/>
    </row>
    <row r="9" spans="2:18" x14ac:dyDescent="0.25">
      <c r="B9" s="38" t="s">
        <v>24</v>
      </c>
      <c r="K9" s="43"/>
      <c r="L9" s="44"/>
      <c r="M9" s="44"/>
      <c r="N9" s="44"/>
      <c r="O9" s="49"/>
      <c r="P9" s="44"/>
      <c r="Q9" s="44"/>
      <c r="R9" s="45"/>
    </row>
    <row r="10" spans="2:18" x14ac:dyDescent="0.25">
      <c r="B10" s="38" t="s">
        <v>102</v>
      </c>
      <c r="K10" s="43"/>
      <c r="L10" s="44" t="s">
        <v>21</v>
      </c>
      <c r="M10" s="44"/>
      <c r="N10" s="44"/>
      <c r="O10" s="49" t="s">
        <v>142</v>
      </c>
      <c r="P10" s="44"/>
      <c r="Q10" s="44"/>
      <c r="R10" s="45"/>
    </row>
    <row r="11" spans="2:18" x14ac:dyDescent="0.25">
      <c r="B11" s="38" t="s">
        <v>103</v>
      </c>
      <c r="K11" s="43"/>
      <c r="L11" s="44" t="s">
        <v>147</v>
      </c>
      <c r="M11" s="44"/>
      <c r="N11" s="44"/>
      <c r="O11" s="49" t="s">
        <v>148</v>
      </c>
      <c r="P11" s="44"/>
      <c r="Q11" s="44"/>
      <c r="R11" s="45"/>
    </row>
    <row r="12" spans="2:18" x14ac:dyDescent="0.25">
      <c r="K12" s="43"/>
      <c r="L12" s="44" t="s">
        <v>149</v>
      </c>
      <c r="M12" s="44"/>
      <c r="N12" s="44"/>
      <c r="O12" s="49" t="s">
        <v>150</v>
      </c>
      <c r="P12" s="44"/>
      <c r="Q12" s="44"/>
      <c r="R12" s="45"/>
    </row>
    <row r="13" spans="2:18" x14ac:dyDescent="0.25">
      <c r="B13" s="38" t="s">
        <v>104</v>
      </c>
      <c r="K13" s="43"/>
      <c r="L13" s="44"/>
      <c r="M13" s="44"/>
      <c r="N13" s="44"/>
      <c r="O13" s="44"/>
      <c r="P13" s="44"/>
      <c r="Q13" s="44"/>
      <c r="R13" s="45"/>
    </row>
    <row r="14" spans="2:18" x14ac:dyDescent="0.25">
      <c r="B14" s="38" t="s">
        <v>105</v>
      </c>
      <c r="K14" s="43"/>
      <c r="L14" s="44" t="s">
        <v>22</v>
      </c>
      <c r="M14" s="44"/>
      <c r="O14" s="51">
        <v>44493</v>
      </c>
      <c r="P14" s="44"/>
      <c r="Q14" s="44"/>
      <c r="R14" s="45"/>
    </row>
    <row r="15" spans="2:18" x14ac:dyDescent="0.25">
      <c r="K15" s="46"/>
      <c r="L15" s="47"/>
      <c r="M15" s="47"/>
      <c r="N15" s="47"/>
      <c r="O15" s="47"/>
      <c r="P15" s="47"/>
      <c r="Q15" s="47"/>
      <c r="R15" s="48"/>
    </row>
    <row r="16" spans="2:18" x14ac:dyDescent="0.25">
      <c r="B16" s="38" t="s">
        <v>143</v>
      </c>
      <c r="K16" s="44"/>
      <c r="L16" s="44"/>
      <c r="M16" s="44"/>
      <c r="N16" s="44"/>
      <c r="O16" s="44"/>
      <c r="P16" s="44"/>
      <c r="Q16" s="44"/>
      <c r="R16" s="44"/>
    </row>
    <row r="17" spans="1:18" x14ac:dyDescent="0.25">
      <c r="C17" s="38" t="s">
        <v>146</v>
      </c>
      <c r="K17" s="44"/>
      <c r="L17" s="44"/>
      <c r="M17" s="44"/>
      <c r="N17" s="44"/>
      <c r="O17" s="44"/>
      <c r="P17" s="44"/>
      <c r="Q17" s="44"/>
      <c r="R17" s="44"/>
    </row>
    <row r="18" spans="1:18" x14ac:dyDescent="0.25">
      <c r="B18" s="38" t="s">
        <v>144</v>
      </c>
      <c r="K18" s="44"/>
      <c r="L18" s="44"/>
      <c r="M18" s="44"/>
      <c r="N18" s="44"/>
      <c r="O18" s="44"/>
      <c r="P18" s="44"/>
      <c r="Q18" s="44"/>
      <c r="R18" s="44"/>
    </row>
    <row r="19" spans="1:18" x14ac:dyDescent="0.25">
      <c r="C19" s="54" t="s">
        <v>145</v>
      </c>
      <c r="K19" s="44"/>
      <c r="L19" s="44"/>
      <c r="M19" s="44"/>
      <c r="N19" s="44"/>
      <c r="O19" s="44"/>
      <c r="P19" s="44"/>
      <c r="Q19" s="44"/>
      <c r="R19" s="44"/>
    </row>
    <row r="20" spans="1:18" x14ac:dyDescent="0.25">
      <c r="K20" s="44"/>
      <c r="L20" s="44"/>
      <c r="M20" s="44"/>
      <c r="N20" s="44"/>
      <c r="O20" s="44"/>
      <c r="P20" s="44"/>
      <c r="Q20" s="44"/>
      <c r="R20" s="44"/>
    </row>
    <row r="21" spans="1:18" x14ac:dyDescent="0.25">
      <c r="B21" s="53" t="s">
        <v>32</v>
      </c>
      <c r="K21" s="44"/>
      <c r="L21" s="44"/>
      <c r="M21" s="44"/>
      <c r="N21" s="44"/>
      <c r="O21" s="44"/>
      <c r="P21" s="44"/>
      <c r="Q21" s="44"/>
      <c r="R21" s="44"/>
    </row>
    <row r="22" spans="1:18" x14ac:dyDescent="0.25">
      <c r="K22" s="44"/>
      <c r="L22" s="44"/>
      <c r="M22" s="44"/>
      <c r="N22" s="44"/>
      <c r="O22" s="44"/>
      <c r="P22" s="44"/>
      <c r="Q22" s="44"/>
      <c r="R22" s="44"/>
    </row>
    <row r="23" spans="1:18" x14ac:dyDescent="0.25">
      <c r="B23" s="112" t="s">
        <v>78</v>
      </c>
      <c r="K23" s="44"/>
      <c r="L23" s="44"/>
      <c r="M23" s="44"/>
      <c r="N23" s="44"/>
      <c r="O23" s="44"/>
      <c r="P23" s="44"/>
      <c r="Q23" s="44"/>
      <c r="R23" s="44"/>
    </row>
    <row r="25" spans="1:18" x14ac:dyDescent="0.25">
      <c r="B25" s="53" t="s">
        <v>25</v>
      </c>
    </row>
    <row r="27" spans="1:18" x14ac:dyDescent="0.25">
      <c r="A27" s="52" t="s">
        <v>26</v>
      </c>
      <c r="B27" s="54" t="s">
        <v>27</v>
      </c>
    </row>
    <row r="29" spans="1:18" x14ac:dyDescent="0.25">
      <c r="A29" s="52" t="s">
        <v>28</v>
      </c>
      <c r="B29" s="54" t="s">
        <v>29</v>
      </c>
    </row>
    <row r="31" spans="1:18" x14ac:dyDescent="0.25">
      <c r="A31" s="52" t="s">
        <v>30</v>
      </c>
      <c r="B31" s="54" t="s">
        <v>31</v>
      </c>
    </row>
    <row r="34" spans="2:4" x14ac:dyDescent="0.25">
      <c r="B34" s="215" t="s">
        <v>99</v>
      </c>
    </row>
    <row r="36" spans="2:4" x14ac:dyDescent="0.25">
      <c r="B36" s="214" t="s">
        <v>95</v>
      </c>
      <c r="D36" s="38" t="s">
        <v>96</v>
      </c>
    </row>
    <row r="37" spans="2:4" x14ac:dyDescent="0.25">
      <c r="B37" s="213" t="s">
        <v>94</v>
      </c>
      <c r="D37" s="38" t="s">
        <v>98</v>
      </c>
    </row>
    <row r="38" spans="2:4" x14ac:dyDescent="0.25">
      <c r="B38" s="37" t="s">
        <v>37</v>
      </c>
      <c r="D38" s="38" t="s">
        <v>97</v>
      </c>
    </row>
    <row r="39" spans="2:4" x14ac:dyDescent="0.25">
      <c r="B39" s="196" t="s">
        <v>100</v>
      </c>
      <c r="D39" s="38" t="s">
        <v>101</v>
      </c>
    </row>
    <row r="40" spans="2:4" x14ac:dyDescent="0.25">
      <c r="B40" s="221" t="s">
        <v>107</v>
      </c>
      <c r="D40" s="38" t="s">
        <v>108</v>
      </c>
    </row>
    <row r="41" spans="2:4" x14ac:dyDescent="0.25">
      <c r="B41" s="176" t="s">
        <v>109</v>
      </c>
      <c r="D41" s="38" t="s">
        <v>110</v>
      </c>
    </row>
  </sheetData>
  <hyperlinks>
    <hyperlink ref="O10" r:id="rId1" xr:uid="{00000000-0004-0000-0000-000000000000}"/>
    <hyperlink ref="B27" location="'Home care'!A1" display="Co-payments on home care" xr:uid="{00000000-0004-0000-0000-000001000000}"/>
    <hyperlink ref="B29" location="'Residential care'!A1" display="Co-payments on residential care" xr:uid="{00000000-0004-0000-0000-000002000000}"/>
    <hyperlink ref="B31" location="Wealth!A1" display="Treatement of wealth/assets" xr:uid="{00000000-0004-0000-0000-000003000000}"/>
    <hyperlink ref="C19" r:id="rId2" xr:uid="{BF619AE4-25A7-4022-A099-898FC41EDF44}"/>
    <hyperlink ref="O11" r:id="rId3" xr:uid="{79C45895-D9B4-4B70-9EB6-481B68446936}"/>
    <hyperlink ref="O12" r:id="rId4" xr:uid="{43604FB3-E28C-4964-B64E-C7F1745F6F07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G2" sqref="G2:K2"/>
    </sheetView>
  </sheetViews>
  <sheetFormatPr defaultColWidth="9.140625" defaultRowHeight="15" x14ac:dyDescent="0.25"/>
  <cols>
    <col min="3" max="15" width="15.7109375" customWidth="1"/>
  </cols>
  <sheetData>
    <row r="1" spans="1:12" s="8" customFormat="1" x14ac:dyDescent="0.25">
      <c r="A1" s="8" t="s">
        <v>38</v>
      </c>
      <c r="B1" s="8" t="s">
        <v>17</v>
      </c>
      <c r="C1" s="8" t="s">
        <v>39</v>
      </c>
      <c r="E1" s="8" t="s">
        <v>126</v>
      </c>
      <c r="J1" s="8" t="s">
        <v>127</v>
      </c>
    </row>
    <row r="2" spans="1:12" s="1" customFormat="1" ht="30" x14ac:dyDescent="0.25">
      <c r="B2" s="31" t="s">
        <v>18</v>
      </c>
      <c r="C2" s="6" t="s">
        <v>7</v>
      </c>
      <c r="D2" s="231" t="s">
        <v>0</v>
      </c>
      <c r="E2" s="232"/>
      <c r="F2" s="232"/>
      <c r="G2" s="231" t="s">
        <v>6</v>
      </c>
      <c r="H2" s="232"/>
      <c r="I2" s="232"/>
      <c r="J2" s="232"/>
      <c r="K2" s="232"/>
      <c r="L2" s="10"/>
    </row>
    <row r="3" spans="1:12" s="1" customFormat="1" x14ac:dyDescent="0.25">
      <c r="B3" s="32"/>
      <c r="C3" s="6"/>
      <c r="D3" s="6" t="s">
        <v>1</v>
      </c>
      <c r="E3" s="232" t="s">
        <v>2</v>
      </c>
      <c r="F3" s="232"/>
      <c r="G3" s="6" t="s">
        <v>1</v>
      </c>
      <c r="H3" s="232" t="s">
        <v>111</v>
      </c>
      <c r="I3" s="232"/>
      <c r="J3" s="232" t="s">
        <v>112</v>
      </c>
      <c r="K3" s="232"/>
      <c r="L3" s="10"/>
    </row>
    <row r="4" spans="1:12" s="1" customFormat="1" ht="30" x14ac:dyDescent="0.25">
      <c r="B4" s="32"/>
      <c r="C4" s="6"/>
      <c r="D4" s="6" t="s">
        <v>5</v>
      </c>
      <c r="E4" s="3" t="s">
        <v>3</v>
      </c>
      <c r="F4" s="3" t="s">
        <v>4</v>
      </c>
      <c r="G4" s="6" t="s">
        <v>5</v>
      </c>
      <c r="H4" s="3" t="s">
        <v>3</v>
      </c>
      <c r="I4" s="3" t="s">
        <v>4</v>
      </c>
      <c r="J4" s="3" t="s">
        <v>3</v>
      </c>
      <c r="K4" s="3" t="s">
        <v>4</v>
      </c>
      <c r="L4" s="10"/>
    </row>
    <row r="5" spans="1:12" x14ac:dyDescent="0.25">
      <c r="A5" s="4">
        <v>2018</v>
      </c>
      <c r="B5" s="33"/>
      <c r="C5" s="30"/>
      <c r="D5" s="30"/>
      <c r="E5" s="28"/>
      <c r="F5" s="28"/>
      <c r="G5" s="30"/>
      <c r="H5" s="28"/>
      <c r="I5" s="28"/>
      <c r="J5" s="28"/>
      <c r="K5" s="28"/>
      <c r="L5" s="7"/>
    </row>
    <row r="6" spans="1:12" x14ac:dyDescent="0.25">
      <c r="A6" s="4">
        <v>2017</v>
      </c>
      <c r="B6" s="34"/>
      <c r="C6" s="26"/>
      <c r="D6" s="26"/>
      <c r="E6" s="29"/>
      <c r="F6" s="29"/>
      <c r="G6" s="26"/>
      <c r="H6" s="29"/>
      <c r="I6" s="29"/>
      <c r="J6" s="29"/>
      <c r="K6" s="29"/>
      <c r="L6" s="7"/>
    </row>
    <row r="7" spans="1:12" x14ac:dyDescent="0.25">
      <c r="A7" s="4">
        <v>2016</v>
      </c>
      <c r="B7" s="34"/>
      <c r="C7" s="26"/>
      <c r="D7" s="26"/>
      <c r="E7" s="29"/>
      <c r="F7" s="29"/>
      <c r="G7" s="26"/>
      <c r="H7" s="29"/>
      <c r="I7" s="29"/>
      <c r="J7" s="29"/>
      <c r="K7" s="29"/>
      <c r="L7" s="7"/>
    </row>
    <row r="8" spans="1:12" x14ac:dyDescent="0.25">
      <c r="A8" s="4">
        <v>2015</v>
      </c>
      <c r="B8" s="34"/>
      <c r="C8" s="26"/>
      <c r="D8" s="26"/>
      <c r="E8" s="29"/>
      <c r="F8" s="29"/>
      <c r="G8" s="26"/>
      <c r="H8" s="29"/>
      <c r="I8" s="29"/>
      <c r="J8" s="29"/>
      <c r="K8" s="29"/>
      <c r="L8" s="7"/>
    </row>
    <row r="9" spans="1:12" x14ac:dyDescent="0.25">
      <c r="A9" s="4">
        <v>2014</v>
      </c>
      <c r="B9" s="209">
        <v>14</v>
      </c>
      <c r="C9" s="210">
        <v>1.15E-2</v>
      </c>
      <c r="D9" s="27">
        <v>0</v>
      </c>
      <c r="E9" s="206">
        <v>19</v>
      </c>
      <c r="F9" s="82">
        <v>27.2</v>
      </c>
      <c r="G9" s="60"/>
      <c r="H9" s="82">
        <v>249.79</v>
      </c>
      <c r="I9" s="59"/>
      <c r="J9" s="206">
        <v>170.88</v>
      </c>
      <c r="K9" s="59"/>
      <c r="L9" s="7"/>
    </row>
    <row r="10" spans="1:12" x14ac:dyDescent="0.25">
      <c r="A10" s="4">
        <v>2013</v>
      </c>
      <c r="B10" s="209">
        <v>13.6</v>
      </c>
      <c r="C10" s="210">
        <v>1.15E-2</v>
      </c>
      <c r="D10" s="27">
        <v>0</v>
      </c>
      <c r="E10" s="206">
        <v>18.600000000000001</v>
      </c>
      <c r="F10" s="82">
        <v>26.6</v>
      </c>
      <c r="G10" s="60"/>
      <c r="H10" s="82">
        <v>249.18</v>
      </c>
      <c r="I10" s="59"/>
      <c r="J10" s="206">
        <v>169</v>
      </c>
      <c r="K10" s="59"/>
      <c r="L10" s="7"/>
    </row>
    <row r="11" spans="1:12" x14ac:dyDescent="0.25">
      <c r="A11" s="4">
        <v>2012</v>
      </c>
      <c r="B11" s="209">
        <v>13.4</v>
      </c>
      <c r="C11" s="210">
        <v>1.15E-2</v>
      </c>
      <c r="D11" s="27">
        <v>0</v>
      </c>
      <c r="E11" s="206">
        <v>18</v>
      </c>
      <c r="F11" s="35">
        <v>25.8</v>
      </c>
      <c r="G11" s="60">
        <v>0</v>
      </c>
      <c r="H11" s="82">
        <v>246</v>
      </c>
      <c r="I11" s="59"/>
      <c r="J11" s="206">
        <v>166</v>
      </c>
      <c r="K11" s="35">
        <v>232</v>
      </c>
      <c r="L11" s="7"/>
    </row>
    <row r="12" spans="1:12" x14ac:dyDescent="0.25">
      <c r="A12" s="4">
        <v>2011</v>
      </c>
      <c r="B12" s="211">
        <v>13.2</v>
      </c>
      <c r="C12" s="210">
        <v>1.15E-2</v>
      </c>
      <c r="D12" s="81">
        <v>0</v>
      </c>
      <c r="E12" s="212">
        <v>17.8</v>
      </c>
      <c r="F12" s="59"/>
      <c r="G12" s="60">
        <v>0</v>
      </c>
      <c r="H12" s="59"/>
      <c r="I12" s="59"/>
      <c r="J12" s="212">
        <v>162</v>
      </c>
      <c r="K12" s="59"/>
      <c r="L12" s="7"/>
    </row>
    <row r="13" spans="1:12" x14ac:dyDescent="0.25">
      <c r="A13" s="4">
        <v>2010</v>
      </c>
      <c r="B13" s="209">
        <v>13</v>
      </c>
      <c r="C13" s="210">
        <v>1.15E-2</v>
      </c>
      <c r="D13" s="27">
        <v>0</v>
      </c>
      <c r="E13" s="206">
        <v>17.600000000000001</v>
      </c>
      <c r="F13" s="82">
        <v>25.2</v>
      </c>
      <c r="G13" s="60"/>
      <c r="H13" s="82">
        <v>238.8</v>
      </c>
      <c r="I13" s="59"/>
      <c r="J13" s="206">
        <v>158</v>
      </c>
      <c r="K13" s="59"/>
      <c r="L13" s="7"/>
    </row>
    <row r="14" spans="1:12" x14ac:dyDescent="0.25">
      <c r="A14" s="4">
        <v>2009</v>
      </c>
      <c r="B14" s="209">
        <v>12.6</v>
      </c>
      <c r="C14" s="210">
        <v>1.15E-2</v>
      </c>
      <c r="D14" s="27">
        <v>0</v>
      </c>
      <c r="E14" s="206">
        <v>17.2</v>
      </c>
      <c r="F14" s="82">
        <v>24.6</v>
      </c>
      <c r="G14" s="60"/>
      <c r="H14" s="82">
        <v>218.5</v>
      </c>
      <c r="I14" s="59"/>
      <c r="J14" s="206">
        <v>153</v>
      </c>
      <c r="K14" s="59"/>
      <c r="L14" s="7"/>
    </row>
    <row r="15" spans="1:12" x14ac:dyDescent="0.25">
      <c r="A15" s="4">
        <v>2008</v>
      </c>
      <c r="B15" s="171">
        <v>12.4</v>
      </c>
      <c r="C15" s="14">
        <v>1.15E-2</v>
      </c>
      <c r="D15" s="27">
        <v>0</v>
      </c>
      <c r="E15" s="68">
        <v>16.8</v>
      </c>
      <c r="F15" s="68">
        <v>24.2</v>
      </c>
      <c r="G15" s="60"/>
      <c r="H15" s="68">
        <v>211.19</v>
      </c>
      <c r="I15" s="55"/>
      <c r="J15" s="68">
        <v>149</v>
      </c>
      <c r="K15" s="55"/>
      <c r="L15" s="7"/>
    </row>
    <row r="17" spans="1:2" x14ac:dyDescent="0.25">
      <c r="B17" s="61" t="s">
        <v>33</v>
      </c>
    </row>
    <row r="19" spans="1:2" x14ac:dyDescent="0.25">
      <c r="A19" s="36" t="s">
        <v>11</v>
      </c>
      <c r="B19" t="s">
        <v>12</v>
      </c>
    </row>
    <row r="21" spans="1:2" x14ac:dyDescent="0.25">
      <c r="B21" t="s">
        <v>113</v>
      </c>
    </row>
    <row r="24" spans="1:2" x14ac:dyDescent="0.25">
      <c r="A24" s="36" t="s">
        <v>56</v>
      </c>
      <c r="B24" s="23" t="s">
        <v>114</v>
      </c>
    </row>
  </sheetData>
  <mergeCells count="5">
    <mergeCell ref="D2:F2"/>
    <mergeCell ref="E3:F3"/>
    <mergeCell ref="H3:I3"/>
    <mergeCell ref="J3:K3"/>
    <mergeCell ref="G2:K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5"/>
  <sheetViews>
    <sheetView topLeftCell="A13" workbookViewId="0">
      <pane xSplit="1" topLeftCell="B1" activePane="topRight" state="frozen"/>
      <selection pane="topRight" activeCell="E19" sqref="E19"/>
    </sheetView>
  </sheetViews>
  <sheetFormatPr defaultColWidth="9.140625" defaultRowHeight="15" x14ac:dyDescent="0.25"/>
  <cols>
    <col min="2" max="30" width="15.7109375" customWidth="1"/>
    <col min="31" max="31" width="11.42578125" customWidth="1"/>
    <col min="32" max="32" width="10.42578125" bestFit="1" customWidth="1"/>
    <col min="33" max="33" width="13.85546875" customWidth="1"/>
  </cols>
  <sheetData>
    <row r="1" spans="1:34" s="8" customFormat="1" x14ac:dyDescent="0.25">
      <c r="A1" s="8" t="s">
        <v>38</v>
      </c>
      <c r="C1" s="8" t="s">
        <v>140</v>
      </c>
      <c r="E1" s="8" t="s">
        <v>141</v>
      </c>
      <c r="F1" s="8" t="s">
        <v>128</v>
      </c>
      <c r="H1" s="8" t="s">
        <v>123</v>
      </c>
      <c r="L1" s="8" t="s">
        <v>124</v>
      </c>
      <c r="N1" s="8" t="s">
        <v>117</v>
      </c>
      <c r="S1" s="8" t="s">
        <v>106</v>
      </c>
      <c r="T1" s="8" t="s">
        <v>115</v>
      </c>
      <c r="Y1" s="8" t="s">
        <v>125</v>
      </c>
      <c r="AC1" s="19"/>
      <c r="AD1" s="20" t="s">
        <v>116</v>
      </c>
    </row>
    <row r="2" spans="1:34" s="65" customFormat="1" ht="15" customHeight="1" x14ac:dyDescent="0.25">
      <c r="A2" s="248"/>
      <c r="B2" s="231" t="s">
        <v>49</v>
      </c>
      <c r="C2" s="232"/>
      <c r="D2" s="232"/>
      <c r="E2" s="232"/>
      <c r="F2" s="231" t="s">
        <v>48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42"/>
      <c r="AC2" s="255" t="s">
        <v>35</v>
      </c>
      <c r="AD2" s="256"/>
      <c r="AE2" s="256"/>
      <c r="AF2" s="256"/>
      <c r="AG2" s="257"/>
    </row>
    <row r="3" spans="1:34" s="1" customFormat="1" ht="30" customHeight="1" x14ac:dyDescent="0.25">
      <c r="A3" s="248"/>
      <c r="B3" s="243"/>
      <c r="C3" s="244"/>
      <c r="D3" s="244"/>
      <c r="E3" s="244"/>
      <c r="F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58"/>
      <c r="AD3" s="259"/>
      <c r="AE3" s="259"/>
      <c r="AF3" s="259"/>
      <c r="AG3" s="260"/>
    </row>
    <row r="4" spans="1:34" s="1" customFormat="1" ht="30" customHeight="1" x14ac:dyDescent="0.25">
      <c r="A4" s="248"/>
      <c r="B4" s="249" t="s">
        <v>13</v>
      </c>
      <c r="C4" s="249" t="s">
        <v>9</v>
      </c>
      <c r="D4" s="249" t="s">
        <v>10</v>
      </c>
      <c r="E4" s="249" t="s">
        <v>0</v>
      </c>
      <c r="F4" s="249" t="s">
        <v>9</v>
      </c>
      <c r="G4" s="236" t="s">
        <v>0</v>
      </c>
      <c r="H4" s="239" t="s">
        <v>92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1"/>
      <c r="AC4" s="253" t="s">
        <v>36</v>
      </c>
      <c r="AD4" s="254"/>
      <c r="AE4" s="239" t="s">
        <v>41</v>
      </c>
      <c r="AF4" s="240"/>
      <c r="AG4" s="241"/>
    </row>
    <row r="5" spans="1:34" s="1" customFormat="1" ht="57.75" customHeight="1" x14ac:dyDescent="0.25">
      <c r="A5" s="248"/>
      <c r="B5" s="250"/>
      <c r="C5" s="250"/>
      <c r="D5" s="250"/>
      <c r="E5" s="250"/>
      <c r="F5" s="250"/>
      <c r="G5" s="231"/>
      <c r="H5" s="236" t="s">
        <v>81</v>
      </c>
      <c r="I5" s="237"/>
      <c r="J5" s="237"/>
      <c r="K5" s="238"/>
      <c r="L5" s="236" t="s">
        <v>82</v>
      </c>
      <c r="M5" s="237"/>
      <c r="N5" s="236" t="s">
        <v>80</v>
      </c>
      <c r="O5" s="237"/>
      <c r="P5" s="237"/>
      <c r="Q5" s="238"/>
      <c r="R5" s="249" t="s">
        <v>16</v>
      </c>
      <c r="S5" s="236" t="s">
        <v>131</v>
      </c>
      <c r="T5" s="237"/>
      <c r="U5" s="237"/>
      <c r="V5" s="237"/>
      <c r="W5" s="237"/>
      <c r="X5" s="237"/>
      <c r="Y5" s="237"/>
      <c r="Z5" s="237"/>
      <c r="AA5" s="237"/>
      <c r="AB5" s="238"/>
      <c r="AC5" s="268" t="s">
        <v>14</v>
      </c>
      <c r="AD5" s="269"/>
      <c r="AE5" s="265" t="s">
        <v>71</v>
      </c>
      <c r="AF5" s="266"/>
      <c r="AG5" s="267"/>
    </row>
    <row r="6" spans="1:34" s="1" customFormat="1" ht="45" customHeight="1" x14ac:dyDescent="0.25">
      <c r="A6" s="248"/>
      <c r="B6" s="250"/>
      <c r="C6" s="250"/>
      <c r="D6" s="250"/>
      <c r="E6" s="250"/>
      <c r="F6" s="250"/>
      <c r="G6" s="231"/>
      <c r="H6" s="246" t="s">
        <v>85</v>
      </c>
      <c r="I6" s="247"/>
      <c r="J6" s="247"/>
      <c r="K6" s="252"/>
      <c r="L6" s="246" t="s">
        <v>83</v>
      </c>
      <c r="M6" s="247"/>
      <c r="N6" s="246" t="s">
        <v>130</v>
      </c>
      <c r="O6" s="247"/>
      <c r="P6" s="247"/>
      <c r="Q6" s="252"/>
      <c r="R6" s="250"/>
      <c r="S6" s="233" t="s">
        <v>132</v>
      </c>
      <c r="T6" s="234"/>
      <c r="U6" s="234"/>
      <c r="V6" s="234"/>
      <c r="W6" s="234"/>
      <c r="X6" s="235"/>
      <c r="Y6" s="233" t="s">
        <v>133</v>
      </c>
      <c r="Z6" s="234"/>
      <c r="AA6" s="234"/>
      <c r="AB6" s="235"/>
      <c r="AC6" s="270"/>
      <c r="AD6" s="271"/>
      <c r="AE6" s="261" t="s">
        <v>45</v>
      </c>
      <c r="AF6" s="262" t="s">
        <v>50</v>
      </c>
      <c r="AG6" s="264" t="s">
        <v>67</v>
      </c>
    </row>
    <row r="7" spans="1:34" s="1" customFormat="1" ht="45" x14ac:dyDescent="0.25">
      <c r="A7" s="248"/>
      <c r="B7" s="251"/>
      <c r="C7" s="251"/>
      <c r="D7" s="251"/>
      <c r="E7" s="251"/>
      <c r="F7" s="251"/>
      <c r="G7" s="243"/>
      <c r="H7" s="100" t="s">
        <v>51</v>
      </c>
      <c r="I7" s="101" t="s">
        <v>52</v>
      </c>
      <c r="J7" s="99" t="s">
        <v>54</v>
      </c>
      <c r="K7" s="101" t="s">
        <v>55</v>
      </c>
      <c r="L7" s="100" t="s">
        <v>51</v>
      </c>
      <c r="M7" s="99" t="s">
        <v>54</v>
      </c>
      <c r="N7" s="100" t="s">
        <v>51</v>
      </c>
      <c r="O7" s="101" t="s">
        <v>52</v>
      </c>
      <c r="P7" s="99" t="s">
        <v>54</v>
      </c>
      <c r="Q7" s="101" t="s">
        <v>55</v>
      </c>
      <c r="R7" s="251"/>
      <c r="S7" s="169" t="s">
        <v>53</v>
      </c>
      <c r="T7" s="100" t="s">
        <v>51</v>
      </c>
      <c r="U7" s="101" t="s">
        <v>52</v>
      </c>
      <c r="V7" s="99" t="s">
        <v>54</v>
      </c>
      <c r="W7" s="101" t="s">
        <v>55</v>
      </c>
      <c r="X7" s="101" t="s">
        <v>90</v>
      </c>
      <c r="Y7" s="100" t="s">
        <v>51</v>
      </c>
      <c r="Z7" s="101" t="s">
        <v>52</v>
      </c>
      <c r="AA7" s="99" t="s">
        <v>54</v>
      </c>
      <c r="AB7" s="101" t="s">
        <v>55</v>
      </c>
      <c r="AC7" s="133" t="s">
        <v>72</v>
      </c>
      <c r="AD7" s="133" t="s">
        <v>73</v>
      </c>
      <c r="AE7" s="233"/>
      <c r="AF7" s="263"/>
      <c r="AG7" s="235"/>
    </row>
    <row r="8" spans="1:34" s="125" customFormat="1" x14ac:dyDescent="0.25">
      <c r="A8" s="18">
        <v>2020</v>
      </c>
      <c r="B8" s="114"/>
      <c r="C8" s="115"/>
      <c r="D8" s="115"/>
      <c r="E8" s="115"/>
      <c r="F8" s="124">
        <v>2149.4</v>
      </c>
      <c r="G8" s="115"/>
      <c r="H8" s="227">
        <f t="shared" ref="H8:H18" si="0">I8+L8</f>
        <v>3778</v>
      </c>
      <c r="I8" s="148">
        <v>3778</v>
      </c>
      <c r="J8" s="148">
        <f>K8</f>
        <v>5877</v>
      </c>
      <c r="K8" s="143">
        <v>5877</v>
      </c>
      <c r="L8" s="146">
        <v>0</v>
      </c>
      <c r="M8" s="146">
        <v>0</v>
      </c>
      <c r="N8" s="117">
        <v>1023</v>
      </c>
      <c r="O8" s="142">
        <v>1830</v>
      </c>
      <c r="P8" s="148">
        <v>2046</v>
      </c>
      <c r="Q8" s="149">
        <v>3660</v>
      </c>
      <c r="R8" s="126">
        <v>0.15</v>
      </c>
      <c r="S8" s="127">
        <v>0.25</v>
      </c>
      <c r="T8" s="124">
        <v>8925</v>
      </c>
      <c r="U8" s="124">
        <v>6768</v>
      </c>
      <c r="V8" s="140" t="s">
        <v>76</v>
      </c>
      <c r="W8" s="140" t="s">
        <v>77</v>
      </c>
      <c r="X8" s="199">
        <v>381</v>
      </c>
      <c r="Y8" s="200">
        <f>T8-X8</f>
        <v>8544</v>
      </c>
      <c r="Z8" s="188"/>
      <c r="AA8" s="188"/>
      <c r="AB8" s="188"/>
      <c r="AC8" s="193">
        <v>0</v>
      </c>
      <c r="AD8" s="134">
        <v>0</v>
      </c>
      <c r="AE8" s="167">
        <v>7.0000000000000007E-2</v>
      </c>
      <c r="AF8" s="116">
        <v>1700</v>
      </c>
      <c r="AG8" s="168"/>
    </row>
    <row r="9" spans="1:34" s="1" customFormat="1" x14ac:dyDescent="0.25">
      <c r="A9" s="18">
        <v>2019</v>
      </c>
      <c r="B9" s="14">
        <f>12.5%</f>
        <v>0.125</v>
      </c>
      <c r="C9" s="58">
        <v>861.8</v>
      </c>
      <c r="D9" s="58">
        <v>140.80000000000001</v>
      </c>
      <c r="E9" s="58">
        <v>164.2</v>
      </c>
      <c r="F9" s="88">
        <v>2364.8000000000002</v>
      </c>
      <c r="G9" s="92">
        <v>0</v>
      </c>
      <c r="H9" s="227">
        <f t="shared" si="0"/>
        <v>3741</v>
      </c>
      <c r="I9" s="58">
        <v>3741</v>
      </c>
      <c r="J9" s="149">
        <f t="shared" ref="J9:J13" si="1">K9</f>
        <v>5819</v>
      </c>
      <c r="K9" s="144">
        <v>5819</v>
      </c>
      <c r="L9" s="147">
        <v>0</v>
      </c>
      <c r="M9" s="147">
        <v>0</v>
      </c>
      <c r="N9" s="88">
        <v>1000</v>
      </c>
      <c r="O9" s="58">
        <v>1788</v>
      </c>
      <c r="P9" s="58">
        <v>2000</v>
      </c>
      <c r="Q9" s="58">
        <v>3576</v>
      </c>
      <c r="R9" s="118">
        <v>0.15</v>
      </c>
      <c r="S9" s="96">
        <v>0.25</v>
      </c>
      <c r="T9" s="129">
        <v>8741</v>
      </c>
      <c r="U9" s="162"/>
      <c r="V9" s="129">
        <v>10428</v>
      </c>
      <c r="W9" s="129">
        <v>13423</v>
      </c>
      <c r="X9" s="199">
        <v>381</v>
      </c>
      <c r="Y9" s="201">
        <f t="shared" ref="Y9:Y10" si="2">T9-X9</f>
        <v>8360</v>
      </c>
      <c r="Z9" s="162"/>
      <c r="AA9" s="162"/>
      <c r="AB9" s="162"/>
      <c r="AC9" s="193">
        <v>0</v>
      </c>
      <c r="AD9" s="134">
        <v>0</v>
      </c>
      <c r="AE9" s="98">
        <v>0.08</v>
      </c>
      <c r="AF9" s="58">
        <v>1700</v>
      </c>
      <c r="AG9" s="86">
        <v>20136</v>
      </c>
      <c r="AH9" s="66"/>
    </row>
    <row r="10" spans="1:34" s="1" customFormat="1" x14ac:dyDescent="0.25">
      <c r="A10" s="12">
        <v>2018</v>
      </c>
      <c r="B10" s="14">
        <f t="shared" ref="B10:B20" si="3">12.5%</f>
        <v>0.125</v>
      </c>
      <c r="C10" s="13">
        <v>850</v>
      </c>
      <c r="D10" s="58">
        <v>139</v>
      </c>
      <c r="E10" s="13">
        <v>161.80000000000001</v>
      </c>
      <c r="F10" s="93">
        <v>2332.6</v>
      </c>
      <c r="G10" s="92">
        <v>0</v>
      </c>
      <c r="H10" s="227">
        <f t="shared" si="0"/>
        <v>3704</v>
      </c>
      <c r="I10" s="58">
        <v>3704</v>
      </c>
      <c r="J10" s="226">
        <f t="shared" si="1"/>
        <v>0</v>
      </c>
      <c r="K10" s="164"/>
      <c r="L10" s="147">
        <v>0</v>
      </c>
      <c r="M10" s="147">
        <v>0</v>
      </c>
      <c r="N10" s="88">
        <v>985</v>
      </c>
      <c r="O10" s="58">
        <v>1763</v>
      </c>
      <c r="P10" s="58">
        <v>1970</v>
      </c>
      <c r="Q10" s="58">
        <v>3526</v>
      </c>
      <c r="R10" s="118">
        <v>0.15</v>
      </c>
      <c r="S10" s="96">
        <v>0.25</v>
      </c>
      <c r="T10" s="129">
        <v>8602</v>
      </c>
      <c r="U10" s="129">
        <v>6483</v>
      </c>
      <c r="V10" s="129">
        <v>10239</v>
      </c>
      <c r="W10" s="129">
        <v>13151</v>
      </c>
      <c r="X10" s="199">
        <v>381</v>
      </c>
      <c r="Y10" s="201">
        <f t="shared" si="2"/>
        <v>8221</v>
      </c>
      <c r="Z10" s="162"/>
      <c r="AA10" s="162"/>
      <c r="AB10" s="162"/>
      <c r="AC10" s="193">
        <v>0</v>
      </c>
      <c r="AD10" s="134">
        <v>0</v>
      </c>
      <c r="AE10" s="98">
        <v>0.08</v>
      </c>
      <c r="AF10" s="58">
        <v>2700</v>
      </c>
      <c r="AG10" s="166">
        <v>20075</v>
      </c>
      <c r="AH10" s="66"/>
    </row>
    <row r="11" spans="1:34" s="1" customFormat="1" x14ac:dyDescent="0.25">
      <c r="A11" s="12">
        <v>2017</v>
      </c>
      <c r="B11" s="14">
        <f t="shared" si="3"/>
        <v>0.125</v>
      </c>
      <c r="C11" s="56">
        <v>842.8</v>
      </c>
      <c r="D11" s="56">
        <v>137.6</v>
      </c>
      <c r="E11" s="56">
        <v>160.6</v>
      </c>
      <c r="F11" s="88">
        <v>2312.6</v>
      </c>
      <c r="G11" s="92">
        <v>0</v>
      </c>
      <c r="H11" s="227">
        <f t="shared" si="0"/>
        <v>3654</v>
      </c>
      <c r="I11" s="58">
        <v>3654</v>
      </c>
      <c r="J11" s="226">
        <f t="shared" si="1"/>
        <v>0</v>
      </c>
      <c r="K11" s="164"/>
      <c r="L11" s="147">
        <v>0</v>
      </c>
      <c r="M11" s="147">
        <v>0</v>
      </c>
      <c r="N11" s="88">
        <v>977</v>
      </c>
      <c r="O11" s="94"/>
      <c r="P11" s="94"/>
      <c r="Q11" s="94"/>
      <c r="R11" s="118">
        <v>0.15</v>
      </c>
      <c r="S11" s="96">
        <v>0.25</v>
      </c>
      <c r="T11" s="141"/>
      <c r="U11" s="141"/>
      <c r="V11" s="141"/>
      <c r="W11" s="141"/>
      <c r="X11" s="199">
        <v>381</v>
      </c>
      <c r="Y11" s="107"/>
      <c r="Z11" s="141"/>
      <c r="AA11" s="141"/>
      <c r="AB11" s="141"/>
      <c r="AC11" s="193">
        <v>0</v>
      </c>
      <c r="AD11" s="134">
        <v>0</v>
      </c>
      <c r="AE11" s="193"/>
      <c r="AF11" s="134"/>
      <c r="AG11" s="190"/>
      <c r="AH11" s="66"/>
    </row>
    <row r="12" spans="1:34" s="1" customFormat="1" x14ac:dyDescent="0.25">
      <c r="A12" s="12">
        <v>2016</v>
      </c>
      <c r="B12" s="14">
        <f t="shared" si="3"/>
        <v>0.125</v>
      </c>
      <c r="C12" s="13">
        <v>838.6</v>
      </c>
      <c r="D12" s="165"/>
      <c r="E12" s="13">
        <v>159.80000000000001</v>
      </c>
      <c r="F12" s="93">
        <v>2301.4</v>
      </c>
      <c r="G12" s="92">
        <v>0</v>
      </c>
      <c r="H12" s="228">
        <f t="shared" si="0"/>
        <v>0</v>
      </c>
      <c r="I12" s="174"/>
      <c r="J12" s="226">
        <f t="shared" si="1"/>
        <v>0</v>
      </c>
      <c r="K12" s="164"/>
      <c r="L12" s="147">
        <v>0</v>
      </c>
      <c r="M12" s="147">
        <v>0</v>
      </c>
      <c r="N12" s="163"/>
      <c r="O12" s="94"/>
      <c r="P12" s="94"/>
      <c r="Q12" s="94"/>
      <c r="R12" s="118">
        <v>0.15</v>
      </c>
      <c r="S12" s="96">
        <v>0.25</v>
      </c>
      <c r="T12" s="141"/>
      <c r="U12" s="141"/>
      <c r="V12" s="141"/>
      <c r="W12" s="141"/>
      <c r="X12" s="199">
        <v>381</v>
      </c>
      <c r="Y12" s="107"/>
      <c r="Z12" s="141"/>
      <c r="AA12" s="141"/>
      <c r="AB12" s="141"/>
      <c r="AC12" s="193">
        <v>0</v>
      </c>
      <c r="AD12" s="134">
        <v>0</v>
      </c>
      <c r="AE12" s="193"/>
      <c r="AF12" s="134"/>
      <c r="AG12" s="190"/>
      <c r="AH12" s="66"/>
    </row>
    <row r="13" spans="1:34" s="1" customFormat="1" x14ac:dyDescent="0.25">
      <c r="A13" s="12">
        <v>2015</v>
      </c>
      <c r="B13" s="14">
        <f t="shared" si="3"/>
        <v>0.125</v>
      </c>
      <c r="C13" s="229">
        <v>832.6</v>
      </c>
      <c r="D13" s="13">
        <v>136</v>
      </c>
      <c r="E13" s="229">
        <v>158.6</v>
      </c>
      <c r="F13" s="183">
        <v>2248.6</v>
      </c>
      <c r="G13" s="92">
        <v>0</v>
      </c>
      <c r="H13" s="186">
        <f t="shared" si="0"/>
        <v>3517</v>
      </c>
      <c r="I13" s="183">
        <v>3517</v>
      </c>
      <c r="J13" s="149">
        <f t="shared" si="1"/>
        <v>5471</v>
      </c>
      <c r="K13" s="69">
        <v>5471</v>
      </c>
      <c r="L13" s="223">
        <v>0</v>
      </c>
      <c r="M13" s="170">
        <v>0</v>
      </c>
      <c r="N13" s="184">
        <v>965</v>
      </c>
      <c r="O13" s="95"/>
      <c r="P13" s="95"/>
      <c r="Q13" s="95"/>
      <c r="R13" s="118">
        <v>0.15</v>
      </c>
      <c r="S13" s="182">
        <v>0.25</v>
      </c>
      <c r="T13" s="224">
        <f>Y13+X13</f>
        <v>8559</v>
      </c>
      <c r="U13" s="141"/>
      <c r="V13" s="141"/>
      <c r="W13" s="141"/>
      <c r="X13" s="180">
        <v>381</v>
      </c>
      <c r="Y13" s="225">
        <v>8178</v>
      </c>
      <c r="Z13" s="141"/>
      <c r="AA13" s="141"/>
      <c r="AB13" s="141"/>
      <c r="AC13" s="193">
        <v>0</v>
      </c>
      <c r="AD13" s="134">
        <v>0</v>
      </c>
      <c r="AE13" s="156"/>
      <c r="AF13" s="189"/>
      <c r="AG13" s="190"/>
      <c r="AH13" s="66"/>
    </row>
    <row r="14" spans="1:34" x14ac:dyDescent="0.25">
      <c r="A14" s="5">
        <v>2014</v>
      </c>
      <c r="B14" s="14">
        <f t="shared" si="3"/>
        <v>0.125</v>
      </c>
      <c r="C14" s="205">
        <v>819.4</v>
      </c>
      <c r="D14" s="195">
        <v>0</v>
      </c>
      <c r="E14" s="205">
        <v>156</v>
      </c>
      <c r="F14" s="184">
        <v>2248.6</v>
      </c>
      <c r="G14" s="92">
        <v>0</v>
      </c>
      <c r="H14" s="186">
        <f t="shared" si="0"/>
        <v>3556</v>
      </c>
      <c r="I14" s="223">
        <v>3556</v>
      </c>
      <c r="J14" s="94">
        <f>K14</f>
        <v>0</v>
      </c>
      <c r="K14" s="94"/>
      <c r="L14" s="184">
        <v>0</v>
      </c>
      <c r="M14" s="222">
        <v>0</v>
      </c>
      <c r="N14" s="183">
        <v>950</v>
      </c>
      <c r="O14" s="58"/>
      <c r="P14" s="58">
        <v>1700</v>
      </c>
      <c r="Q14" s="58"/>
      <c r="R14" s="118">
        <v>0.15</v>
      </c>
      <c r="S14" s="182">
        <v>0.25</v>
      </c>
      <c r="T14" s="224">
        <f t="shared" ref="T14:T17" si="4">Y14+X14</f>
        <v>8027</v>
      </c>
      <c r="U14" s="141"/>
      <c r="V14" s="141"/>
      <c r="W14" s="141"/>
      <c r="X14" s="180">
        <v>381</v>
      </c>
      <c r="Y14" s="225">
        <v>7646</v>
      </c>
      <c r="Z14" s="141"/>
      <c r="AA14" s="141"/>
      <c r="AB14" s="141"/>
      <c r="AC14" s="193">
        <v>0</v>
      </c>
      <c r="AD14" s="194">
        <v>0</v>
      </c>
      <c r="AE14" s="21"/>
      <c r="AF14" s="191"/>
      <c r="AG14" s="190"/>
      <c r="AH14" s="66"/>
    </row>
    <row r="15" spans="1:34" x14ac:dyDescent="0.25">
      <c r="A15" s="4">
        <v>2013</v>
      </c>
      <c r="B15" s="14">
        <f t="shared" si="3"/>
        <v>0.125</v>
      </c>
      <c r="C15" s="205">
        <v>797.8</v>
      </c>
      <c r="D15" s="195">
        <v>0</v>
      </c>
      <c r="E15" s="205">
        <v>152</v>
      </c>
      <c r="F15" s="185">
        <v>2189.1999999999998</v>
      </c>
      <c r="G15" s="92">
        <v>0</v>
      </c>
      <c r="H15" s="186">
        <f t="shared" si="0"/>
        <v>4146</v>
      </c>
      <c r="I15" s="206">
        <v>3519</v>
      </c>
      <c r="J15" s="75"/>
      <c r="K15" s="145"/>
      <c r="L15" s="186">
        <v>627</v>
      </c>
      <c r="M15" s="82">
        <v>1044</v>
      </c>
      <c r="N15" s="185">
        <v>0</v>
      </c>
      <c r="O15" s="192">
        <v>0</v>
      </c>
      <c r="P15" s="192">
        <v>0</v>
      </c>
      <c r="Q15" s="192">
        <v>0</v>
      </c>
      <c r="R15" s="118">
        <v>0.15</v>
      </c>
      <c r="S15" s="182">
        <v>0.25</v>
      </c>
      <c r="T15" s="224">
        <f t="shared" si="4"/>
        <v>8193</v>
      </c>
      <c r="U15" s="141"/>
      <c r="V15" s="141"/>
      <c r="W15" s="141"/>
      <c r="X15" s="180">
        <v>381</v>
      </c>
      <c r="Y15" s="225">
        <v>7812</v>
      </c>
      <c r="Z15" s="141"/>
      <c r="AA15" s="141"/>
      <c r="AB15" s="141"/>
      <c r="AC15" s="11">
        <v>0.16</v>
      </c>
      <c r="AD15" s="187">
        <v>0.08</v>
      </c>
      <c r="AE15" s="21"/>
      <c r="AF15" s="192"/>
      <c r="AG15" s="190"/>
      <c r="AH15" s="66"/>
    </row>
    <row r="16" spans="1:34" x14ac:dyDescent="0.25">
      <c r="A16" s="4">
        <v>2012</v>
      </c>
      <c r="B16" s="14">
        <f t="shared" si="3"/>
        <v>0.125</v>
      </c>
      <c r="C16" s="205">
        <v>778.6</v>
      </c>
      <c r="D16" s="195">
        <v>0</v>
      </c>
      <c r="E16" s="205">
        <v>148.19999999999999</v>
      </c>
      <c r="F16" s="185">
        <v>2136.4</v>
      </c>
      <c r="G16" s="92">
        <v>0</v>
      </c>
      <c r="H16" s="186">
        <f t="shared" si="0"/>
        <v>4101</v>
      </c>
      <c r="I16" s="206">
        <v>3478</v>
      </c>
      <c r="J16" s="75"/>
      <c r="K16" s="145"/>
      <c r="L16" s="186">
        <v>623</v>
      </c>
      <c r="M16" s="82">
        <v>1036</v>
      </c>
      <c r="N16" s="185">
        <v>0</v>
      </c>
      <c r="O16" s="192">
        <v>0</v>
      </c>
      <c r="P16" s="192">
        <v>0</v>
      </c>
      <c r="Q16" s="192">
        <v>0</v>
      </c>
      <c r="R16" s="118">
        <v>0.15</v>
      </c>
      <c r="S16" s="182">
        <v>0.25</v>
      </c>
      <c r="T16" s="224">
        <f t="shared" si="4"/>
        <v>8152</v>
      </c>
      <c r="U16" s="141"/>
      <c r="V16" s="141"/>
      <c r="W16" s="141"/>
      <c r="X16" s="180">
        <v>381</v>
      </c>
      <c r="Y16" s="225">
        <v>7771</v>
      </c>
      <c r="Z16" s="141"/>
      <c r="AA16" s="141"/>
      <c r="AB16" s="141"/>
      <c r="AC16" s="11">
        <v>0.16</v>
      </c>
      <c r="AD16" s="187">
        <v>0.08</v>
      </c>
      <c r="AE16" s="21"/>
      <c r="AF16" s="192"/>
      <c r="AG16" s="190"/>
      <c r="AH16" s="66"/>
    </row>
    <row r="17" spans="1:34" x14ac:dyDescent="0.25">
      <c r="A17" s="4">
        <v>2011</v>
      </c>
      <c r="B17" s="14">
        <f t="shared" si="3"/>
        <v>0.125</v>
      </c>
      <c r="C17" s="205">
        <v>764.4</v>
      </c>
      <c r="D17" s="195">
        <v>0</v>
      </c>
      <c r="E17" s="205">
        <v>145.6</v>
      </c>
      <c r="F17" s="185">
        <v>2097.4</v>
      </c>
      <c r="G17" s="92">
        <v>0</v>
      </c>
      <c r="H17" s="186">
        <f t="shared" si="0"/>
        <v>4082</v>
      </c>
      <c r="I17" s="206">
        <v>3445</v>
      </c>
      <c r="J17" s="75"/>
      <c r="K17" s="145"/>
      <c r="L17" s="186">
        <v>637</v>
      </c>
      <c r="M17" s="59"/>
      <c r="N17" s="185">
        <v>0</v>
      </c>
      <c r="O17" s="192">
        <v>0</v>
      </c>
      <c r="P17" s="192">
        <v>0</v>
      </c>
      <c r="Q17" s="192">
        <v>0</v>
      </c>
      <c r="R17" s="118">
        <v>0.15</v>
      </c>
      <c r="S17" s="182">
        <v>0.25</v>
      </c>
      <c r="T17" s="224">
        <f t="shared" si="4"/>
        <v>8070</v>
      </c>
      <c r="U17" s="161"/>
      <c r="V17" s="161"/>
      <c r="W17" s="161"/>
      <c r="X17" s="181">
        <v>381</v>
      </c>
      <c r="Y17" s="197">
        <v>7689</v>
      </c>
      <c r="Z17" s="161"/>
      <c r="AA17" s="161"/>
      <c r="AB17" s="161"/>
      <c r="AC17" s="11">
        <v>0.16</v>
      </c>
      <c r="AD17" s="187">
        <v>0.08</v>
      </c>
      <c r="AE17" s="21"/>
      <c r="AF17" s="192"/>
      <c r="AG17" s="190"/>
      <c r="AH17" s="66"/>
    </row>
    <row r="18" spans="1:34" x14ac:dyDescent="0.25">
      <c r="A18" s="16">
        <v>2010</v>
      </c>
      <c r="B18" s="14">
        <f t="shared" si="3"/>
        <v>0.125</v>
      </c>
      <c r="C18" s="205">
        <v>758.6</v>
      </c>
      <c r="D18" s="195">
        <v>0</v>
      </c>
      <c r="E18" s="205">
        <v>144.4</v>
      </c>
      <c r="F18" s="185">
        <v>2081.6</v>
      </c>
      <c r="G18" s="92">
        <v>0</v>
      </c>
      <c r="H18" s="186">
        <f t="shared" si="0"/>
        <v>3796</v>
      </c>
      <c r="I18" s="206">
        <v>3385</v>
      </c>
      <c r="J18" s="82">
        <v>5809</v>
      </c>
      <c r="K18" s="111">
        <v>5265</v>
      </c>
      <c r="L18" s="185">
        <v>411</v>
      </c>
      <c r="M18" s="59"/>
      <c r="N18" s="185">
        <v>0</v>
      </c>
      <c r="O18" s="192">
        <v>0</v>
      </c>
      <c r="P18" s="192">
        <v>0</v>
      </c>
      <c r="Q18" s="192">
        <v>0</v>
      </c>
      <c r="R18" s="118">
        <v>0.15</v>
      </c>
      <c r="S18" s="182">
        <v>0.25</v>
      </c>
      <c r="T18" s="181">
        <v>7581</v>
      </c>
      <c r="U18" s="160">
        <v>6989</v>
      </c>
      <c r="V18" s="160">
        <v>9708</v>
      </c>
      <c r="W18" s="160">
        <v>9393</v>
      </c>
      <c r="X18" s="181">
        <v>381</v>
      </c>
      <c r="Y18" s="197">
        <v>7200</v>
      </c>
      <c r="Z18" s="161"/>
      <c r="AA18" s="161"/>
      <c r="AB18" s="161"/>
      <c r="AC18" s="11">
        <v>0.16</v>
      </c>
      <c r="AD18" s="187">
        <v>0.08</v>
      </c>
      <c r="AE18" s="21"/>
      <c r="AF18" s="192"/>
      <c r="AG18" s="190"/>
      <c r="AH18" s="66"/>
    </row>
    <row r="19" spans="1:34" x14ac:dyDescent="0.25">
      <c r="A19" s="16">
        <v>2009</v>
      </c>
      <c r="B19" s="14">
        <f t="shared" si="3"/>
        <v>0.125</v>
      </c>
      <c r="C19" s="205">
        <v>741.2</v>
      </c>
      <c r="D19" s="195">
        <v>0</v>
      </c>
      <c r="E19" s="230">
        <f>E18</f>
        <v>144.4</v>
      </c>
      <c r="F19" s="185">
        <v>1838.6</v>
      </c>
      <c r="G19" s="92">
        <v>0</v>
      </c>
      <c r="H19" s="186">
        <f>I19+L19</f>
        <v>3695</v>
      </c>
      <c r="I19" s="206">
        <v>3317</v>
      </c>
      <c r="J19" s="35">
        <v>5630</v>
      </c>
      <c r="K19" s="83">
        <v>5160</v>
      </c>
      <c r="L19" s="185">
        <v>378</v>
      </c>
      <c r="M19" s="59"/>
      <c r="N19" s="185">
        <v>0</v>
      </c>
      <c r="O19" s="192">
        <v>0</v>
      </c>
      <c r="P19" s="192">
        <v>0</v>
      </c>
      <c r="Q19" s="192">
        <v>0</v>
      </c>
      <c r="R19" s="118">
        <v>0.15</v>
      </c>
      <c r="S19" s="182">
        <v>0.25</v>
      </c>
      <c r="T19" s="181">
        <v>7564</v>
      </c>
      <c r="U19" s="160">
        <v>6866</v>
      </c>
      <c r="V19" s="160">
        <v>9768</v>
      </c>
      <c r="W19" s="160">
        <v>9233</v>
      </c>
      <c r="X19" s="181">
        <v>381</v>
      </c>
      <c r="Y19" s="197">
        <v>7183</v>
      </c>
      <c r="Z19" s="161"/>
      <c r="AA19" s="161"/>
      <c r="AB19" s="161"/>
      <c r="AC19" s="11">
        <v>0.16</v>
      </c>
      <c r="AD19" s="187">
        <v>0.08</v>
      </c>
      <c r="AE19" s="21"/>
      <c r="AF19" s="22"/>
      <c r="AG19" s="190"/>
      <c r="AH19" s="66"/>
    </row>
    <row r="20" spans="1:34" x14ac:dyDescent="0.25">
      <c r="A20" s="16">
        <v>2008</v>
      </c>
      <c r="B20" s="14">
        <f t="shared" si="3"/>
        <v>0.125</v>
      </c>
      <c r="C20" s="17">
        <v>727.6</v>
      </c>
      <c r="D20" s="195">
        <v>0</v>
      </c>
      <c r="E20" s="37"/>
      <c r="F20" s="27">
        <v>1804.6</v>
      </c>
      <c r="G20" s="92">
        <v>0</v>
      </c>
      <c r="H20" s="60"/>
      <c r="I20" s="59"/>
      <c r="J20" s="75"/>
      <c r="K20" s="145"/>
      <c r="L20" s="59"/>
      <c r="M20" s="59"/>
      <c r="N20" s="173">
        <v>0</v>
      </c>
      <c r="O20" s="172">
        <v>0</v>
      </c>
      <c r="P20" s="172">
        <v>0</v>
      </c>
      <c r="Q20" s="172">
        <v>0</v>
      </c>
      <c r="R20" s="118">
        <v>0.15</v>
      </c>
      <c r="S20" s="96">
        <v>0.25</v>
      </c>
      <c r="T20" s="161"/>
      <c r="U20" s="161"/>
      <c r="V20" s="161"/>
      <c r="W20" s="161"/>
      <c r="X20" s="161"/>
      <c r="Y20" s="198"/>
      <c r="Z20" s="161"/>
      <c r="AA20" s="161"/>
      <c r="AB20" s="161"/>
      <c r="AC20" s="193">
        <v>0</v>
      </c>
      <c r="AD20" s="134">
        <v>0</v>
      </c>
      <c r="AE20" s="21"/>
      <c r="AF20" s="22"/>
      <c r="AG20" s="190"/>
      <c r="AH20" s="66"/>
    </row>
    <row r="21" spans="1:34" x14ac:dyDescent="0.25">
      <c r="O21" s="4"/>
      <c r="AE21" s="4"/>
      <c r="AF21" s="4"/>
      <c r="AG21" s="97"/>
    </row>
    <row r="22" spans="1:34" x14ac:dyDescent="0.25">
      <c r="A22" s="175" t="s">
        <v>86</v>
      </c>
      <c r="B22" s="176"/>
      <c r="C22" s="176"/>
      <c r="D22" s="176"/>
      <c r="E22" s="176"/>
      <c r="F22" s="176"/>
      <c r="G22" s="176"/>
      <c r="H22" s="179" t="s">
        <v>84</v>
      </c>
      <c r="I22" s="176"/>
      <c r="J22" s="176"/>
      <c r="K22" s="176"/>
      <c r="L22" s="179" t="s">
        <v>87</v>
      </c>
      <c r="M22" s="176"/>
      <c r="N22" s="179" t="s">
        <v>91</v>
      </c>
      <c r="O22" s="177"/>
      <c r="P22" s="176"/>
      <c r="Q22" s="176"/>
      <c r="R22" s="176"/>
      <c r="S22" s="176"/>
      <c r="T22" s="179" t="s">
        <v>88</v>
      </c>
      <c r="U22" s="176"/>
      <c r="V22" s="176"/>
      <c r="W22" s="176"/>
      <c r="X22" s="179" t="s">
        <v>89</v>
      </c>
      <c r="Y22" s="179" t="s">
        <v>93</v>
      </c>
      <c r="Z22" s="179"/>
      <c r="AA22" s="179"/>
      <c r="AB22" s="179"/>
      <c r="AC22" s="176"/>
      <c r="AD22" s="176"/>
      <c r="AE22" s="177"/>
      <c r="AF22" s="177"/>
      <c r="AG22" s="178"/>
    </row>
    <row r="23" spans="1:34" x14ac:dyDescent="0.25">
      <c r="B23" s="61" t="s">
        <v>34</v>
      </c>
      <c r="I23" s="113"/>
      <c r="J23" s="113"/>
      <c r="K23" s="113"/>
      <c r="L23" s="113"/>
      <c r="M23" s="113"/>
      <c r="AE23" s="4"/>
    </row>
    <row r="24" spans="1:34" x14ac:dyDescent="0.25">
      <c r="H24" s="17"/>
      <c r="I24" s="17"/>
      <c r="AE24" s="4"/>
    </row>
    <row r="25" spans="1:34" x14ac:dyDescent="0.25">
      <c r="A25" s="36" t="s">
        <v>11</v>
      </c>
      <c r="B25" t="s">
        <v>46</v>
      </c>
      <c r="E25" s="17"/>
      <c r="F25" s="17"/>
      <c r="Q25" s="7"/>
      <c r="AE25" s="23"/>
    </row>
    <row r="26" spans="1:34" x14ac:dyDescent="0.25">
      <c r="B26" t="s">
        <v>47</v>
      </c>
      <c r="E26" s="17"/>
      <c r="F26" s="17"/>
      <c r="H26" s="130"/>
    </row>
    <row r="27" spans="1:34" x14ac:dyDescent="0.25">
      <c r="F27" s="17"/>
      <c r="H27" s="130"/>
    </row>
    <row r="28" spans="1:34" x14ac:dyDescent="0.25">
      <c r="F28" s="77"/>
      <c r="H28" s="131"/>
      <c r="I28" s="17"/>
      <c r="J28" s="17"/>
      <c r="K28" s="17"/>
      <c r="L28" s="17"/>
      <c r="M28" s="17"/>
    </row>
    <row r="29" spans="1:34" x14ac:dyDescent="0.25">
      <c r="A29" s="36" t="s">
        <v>56</v>
      </c>
      <c r="B29" s="102" t="s">
        <v>58</v>
      </c>
    </row>
    <row r="30" spans="1:34" x14ac:dyDescent="0.25">
      <c r="C30" s="87" t="s">
        <v>57</v>
      </c>
    </row>
    <row r="31" spans="1:34" x14ac:dyDescent="0.25">
      <c r="B31" t="s">
        <v>69</v>
      </c>
    </row>
    <row r="32" spans="1:34" x14ac:dyDescent="0.25">
      <c r="C32" s="87" t="s">
        <v>70</v>
      </c>
    </row>
    <row r="33" spans="2:3" x14ac:dyDescent="0.25">
      <c r="C33" s="87" t="s">
        <v>68</v>
      </c>
    </row>
    <row r="34" spans="2:3" x14ac:dyDescent="0.25">
      <c r="B34" t="s">
        <v>66</v>
      </c>
    </row>
    <row r="35" spans="2:3" x14ac:dyDescent="0.25">
      <c r="C35" s="87" t="s">
        <v>65</v>
      </c>
    </row>
  </sheetData>
  <mergeCells count="28">
    <mergeCell ref="AC4:AD4"/>
    <mergeCell ref="AE4:AG4"/>
    <mergeCell ref="AC2:AG3"/>
    <mergeCell ref="AE6:AE7"/>
    <mergeCell ref="AF6:AF7"/>
    <mergeCell ref="AG6:AG7"/>
    <mergeCell ref="AE5:AG5"/>
    <mergeCell ref="AC5:AD6"/>
    <mergeCell ref="A2:A7"/>
    <mergeCell ref="R5:R7"/>
    <mergeCell ref="G4:G7"/>
    <mergeCell ref="F4:F7"/>
    <mergeCell ref="E4:E7"/>
    <mergeCell ref="D4:D7"/>
    <mergeCell ref="C4:C7"/>
    <mergeCell ref="B2:E3"/>
    <mergeCell ref="B4:B7"/>
    <mergeCell ref="H5:K5"/>
    <mergeCell ref="H6:K6"/>
    <mergeCell ref="N6:Q6"/>
    <mergeCell ref="N5:Q5"/>
    <mergeCell ref="Y6:AB6"/>
    <mergeCell ref="S5:AB5"/>
    <mergeCell ref="H4:AB4"/>
    <mergeCell ref="F2:AB3"/>
    <mergeCell ref="L5:M5"/>
    <mergeCell ref="L6:M6"/>
    <mergeCell ref="S6:X6"/>
  </mergeCells>
  <hyperlinks>
    <hyperlink ref="C30" r:id="rId1" xr:uid="{00000000-0004-0000-0200-000000000000}"/>
    <hyperlink ref="C35" r:id="rId2" xr:uid="{00000000-0004-0000-0200-000001000000}"/>
    <hyperlink ref="C33" r:id="rId3" xr:uid="{00000000-0004-0000-0200-000002000000}"/>
    <hyperlink ref="C32" r:id="rId4" xr:uid="{00000000-0004-0000-0200-000003000000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topLeftCell="A4" workbookViewId="0">
      <selection activeCell="E2" sqref="E2:I2"/>
    </sheetView>
  </sheetViews>
  <sheetFormatPr defaultColWidth="9.140625" defaultRowHeight="15" x14ac:dyDescent="0.25"/>
  <cols>
    <col min="3" max="13" width="15.7109375" customWidth="1"/>
    <col min="15" max="18" width="10.42578125" bestFit="1" customWidth="1"/>
  </cols>
  <sheetData>
    <row r="1" spans="1:18" s="8" customFormat="1" x14ac:dyDescent="0.25">
      <c r="A1" s="8" t="s">
        <v>38</v>
      </c>
      <c r="B1" s="8" t="s">
        <v>79</v>
      </c>
      <c r="C1" s="8" t="s">
        <v>122</v>
      </c>
      <c r="D1" s="8" t="s">
        <v>121</v>
      </c>
      <c r="E1" s="8" t="s">
        <v>138</v>
      </c>
      <c r="F1" s="8" t="s">
        <v>120</v>
      </c>
      <c r="G1" s="8" t="s">
        <v>139</v>
      </c>
      <c r="H1" s="8" t="s">
        <v>118</v>
      </c>
      <c r="I1" s="8" t="s">
        <v>119</v>
      </c>
    </row>
    <row r="2" spans="1:18" s="1" customFormat="1" ht="45" customHeight="1" x14ac:dyDescent="0.25">
      <c r="C2" s="231" t="s">
        <v>8</v>
      </c>
      <c r="D2" s="242" t="s">
        <v>59</v>
      </c>
      <c r="E2" s="272" t="s">
        <v>135</v>
      </c>
      <c r="F2" s="273"/>
      <c r="G2" s="273"/>
      <c r="H2" s="273"/>
      <c r="I2" s="274"/>
      <c r="J2" s="216" t="s">
        <v>15</v>
      </c>
      <c r="K2" s="231" t="s">
        <v>63</v>
      </c>
      <c r="L2" s="232"/>
      <c r="M2" s="135"/>
    </row>
    <row r="3" spans="1:18" s="1" customFormat="1" ht="30" customHeight="1" x14ac:dyDescent="0.25">
      <c r="C3" s="231"/>
      <c r="D3" s="242"/>
      <c r="E3" s="275" t="s">
        <v>134</v>
      </c>
      <c r="F3" s="276"/>
      <c r="G3" s="276"/>
      <c r="H3" s="276"/>
      <c r="I3" s="277"/>
      <c r="J3" s="217" t="s">
        <v>14</v>
      </c>
      <c r="K3" s="278" t="s">
        <v>42</v>
      </c>
      <c r="L3" s="279"/>
      <c r="M3" s="135"/>
    </row>
    <row r="4" spans="1:18" s="2" customFormat="1" ht="105" x14ac:dyDescent="0.25">
      <c r="C4" s="231"/>
      <c r="D4" s="103" t="s">
        <v>60</v>
      </c>
      <c r="E4" s="15" t="s">
        <v>136</v>
      </c>
      <c r="F4" s="24" t="s">
        <v>74</v>
      </c>
      <c r="G4" s="24" t="s">
        <v>137</v>
      </c>
      <c r="H4" s="24" t="s">
        <v>75</v>
      </c>
      <c r="I4" s="25" t="s">
        <v>129</v>
      </c>
      <c r="J4" s="105"/>
      <c r="K4" s="89" t="s">
        <v>43</v>
      </c>
      <c r="L4" s="90" t="s">
        <v>64</v>
      </c>
      <c r="M4" s="15"/>
    </row>
    <row r="5" spans="1:18" s="2" customFormat="1" ht="15" customHeight="1" x14ac:dyDescent="0.25">
      <c r="A5" s="79">
        <v>2021</v>
      </c>
      <c r="B5" s="138">
        <f>A5-2</f>
        <v>2019</v>
      </c>
      <c r="C5" s="132"/>
      <c r="D5" s="67">
        <v>30360</v>
      </c>
      <c r="E5" s="150"/>
      <c r="F5" s="151"/>
      <c r="G5" s="151"/>
      <c r="H5" s="151"/>
      <c r="I5" s="152"/>
      <c r="J5" s="119"/>
      <c r="K5" s="120"/>
      <c r="L5" s="121"/>
      <c r="M5" s="15"/>
    </row>
    <row r="6" spans="1:18" s="2" customFormat="1" x14ac:dyDescent="0.25">
      <c r="A6" s="78">
        <v>2020</v>
      </c>
      <c r="B6" s="139">
        <f t="shared" ref="B6:B19" si="0">A6-2</f>
        <v>2018</v>
      </c>
      <c r="C6" s="136">
        <v>0.04</v>
      </c>
      <c r="D6" s="69">
        <v>30000</v>
      </c>
      <c r="E6" s="153"/>
      <c r="F6" s="154"/>
      <c r="G6" s="154"/>
      <c r="H6" s="154"/>
      <c r="I6" s="155"/>
      <c r="J6" s="122"/>
      <c r="K6" s="122"/>
      <c r="L6" s="123"/>
      <c r="M6" s="88"/>
    </row>
    <row r="7" spans="1:18" s="1" customFormat="1" x14ac:dyDescent="0.25">
      <c r="A7" s="18">
        <v>2019</v>
      </c>
      <c r="B7" s="139">
        <f t="shared" si="0"/>
        <v>2017</v>
      </c>
      <c r="C7" s="136">
        <v>0.04</v>
      </c>
      <c r="D7" s="56">
        <v>25000</v>
      </c>
      <c r="E7" s="156"/>
      <c r="F7" s="157"/>
      <c r="G7" s="157"/>
      <c r="H7" s="158"/>
      <c r="I7" s="159"/>
      <c r="J7" s="63"/>
      <c r="K7" s="91">
        <v>10171</v>
      </c>
      <c r="L7" s="84">
        <v>20342</v>
      </c>
      <c r="M7" s="135"/>
    </row>
    <row r="8" spans="1:18" s="1" customFormat="1" x14ac:dyDescent="0.25">
      <c r="A8" s="12">
        <v>2018</v>
      </c>
      <c r="B8" s="139">
        <f t="shared" si="0"/>
        <v>2016</v>
      </c>
      <c r="C8" s="136">
        <v>0.08</v>
      </c>
      <c r="D8" s="13">
        <v>24437</v>
      </c>
      <c r="E8" s="156"/>
      <c r="F8" s="157"/>
      <c r="G8" s="157"/>
      <c r="H8" s="157"/>
      <c r="I8" s="159"/>
      <c r="J8" s="63"/>
      <c r="K8" s="91">
        <v>10141</v>
      </c>
      <c r="L8" s="84">
        <v>20282</v>
      </c>
      <c r="M8" s="135"/>
      <c r="N8" s="80"/>
    </row>
    <row r="9" spans="1:18" s="1" customFormat="1" x14ac:dyDescent="0.25">
      <c r="A9" s="12">
        <v>2017</v>
      </c>
      <c r="B9" s="139">
        <f t="shared" si="0"/>
        <v>2015</v>
      </c>
      <c r="C9" s="136">
        <v>0.08</v>
      </c>
      <c r="D9" s="56">
        <v>21330</v>
      </c>
      <c r="E9" s="70">
        <v>28236</v>
      </c>
      <c r="F9" s="71">
        <v>14431</v>
      </c>
      <c r="G9" s="71">
        <v>14118</v>
      </c>
      <c r="H9" s="71">
        <v>20075</v>
      </c>
      <c r="I9" s="72">
        <v>282226</v>
      </c>
      <c r="J9" s="63"/>
      <c r="K9" s="107"/>
      <c r="L9" s="108"/>
      <c r="M9" s="135"/>
    </row>
    <row r="10" spans="1:18" s="1" customFormat="1" x14ac:dyDescent="0.25">
      <c r="A10" s="12">
        <v>2016</v>
      </c>
      <c r="B10" s="139">
        <f t="shared" si="0"/>
        <v>2014</v>
      </c>
      <c r="C10" s="137">
        <v>0.08</v>
      </c>
      <c r="D10" s="68">
        <v>21139</v>
      </c>
      <c r="E10" s="70">
        <v>27984</v>
      </c>
      <c r="F10" s="73">
        <v>14302</v>
      </c>
      <c r="G10" s="73">
        <v>13992</v>
      </c>
      <c r="H10" s="73">
        <v>19895</v>
      </c>
      <c r="I10" s="74">
        <v>279708</v>
      </c>
      <c r="J10" s="63"/>
      <c r="K10" s="107"/>
      <c r="L10" s="108"/>
      <c r="M10" s="135"/>
    </row>
    <row r="11" spans="1:18" s="1" customFormat="1" x14ac:dyDescent="0.25">
      <c r="A11" s="12">
        <v>2015</v>
      </c>
      <c r="B11" s="139">
        <f t="shared" si="0"/>
        <v>2013</v>
      </c>
      <c r="C11" s="194">
        <v>0.08</v>
      </c>
      <c r="D11" s="205">
        <v>21139</v>
      </c>
      <c r="E11" s="202">
        <v>27984</v>
      </c>
      <c r="F11" s="203">
        <v>14302</v>
      </c>
      <c r="G11" s="203">
        <v>13992</v>
      </c>
      <c r="H11" s="203">
        <v>19895</v>
      </c>
      <c r="I11" s="204">
        <v>279708</v>
      </c>
      <c r="J11" s="63"/>
      <c r="K11" s="107"/>
      <c r="L11" s="108"/>
      <c r="M11" s="135"/>
    </row>
    <row r="12" spans="1:18" x14ac:dyDescent="0.25">
      <c r="A12" s="4">
        <v>2014</v>
      </c>
      <c r="B12" s="139">
        <f t="shared" si="0"/>
        <v>2012</v>
      </c>
      <c r="C12" s="194">
        <v>0.08</v>
      </c>
      <c r="D12" s="205">
        <v>21139</v>
      </c>
      <c r="E12" s="202">
        <v>27984</v>
      </c>
      <c r="F12" s="205">
        <v>14302</v>
      </c>
      <c r="G12" s="203">
        <v>13992</v>
      </c>
      <c r="H12" s="205">
        <v>19895</v>
      </c>
      <c r="I12" s="205">
        <v>279708</v>
      </c>
      <c r="J12" s="64"/>
      <c r="K12" s="128">
        <v>10000</v>
      </c>
      <c r="L12" s="110"/>
      <c r="M12" s="7"/>
    </row>
    <row r="13" spans="1:18" x14ac:dyDescent="0.25">
      <c r="A13" s="4">
        <v>2013</v>
      </c>
      <c r="B13" s="139">
        <f t="shared" si="0"/>
        <v>2011</v>
      </c>
      <c r="C13" s="194">
        <v>0.08</v>
      </c>
      <c r="D13" s="205">
        <v>21139</v>
      </c>
      <c r="E13" s="185">
        <v>27516</v>
      </c>
      <c r="F13" s="205">
        <v>14062</v>
      </c>
      <c r="G13" s="206">
        <v>13758</v>
      </c>
      <c r="H13" s="205">
        <v>19562</v>
      </c>
      <c r="I13" s="204">
        <v>275032</v>
      </c>
      <c r="J13" s="64"/>
      <c r="K13" s="109"/>
      <c r="L13" s="110"/>
      <c r="M13" s="7"/>
      <c r="O13" s="17"/>
      <c r="P13" s="17"/>
      <c r="Q13" s="17"/>
      <c r="R13" s="17"/>
    </row>
    <row r="14" spans="1:18" x14ac:dyDescent="0.25">
      <c r="A14" s="4">
        <v>2012</v>
      </c>
      <c r="B14" s="139">
        <f t="shared" si="0"/>
        <v>2010</v>
      </c>
      <c r="C14" s="194">
        <v>0</v>
      </c>
      <c r="D14" s="208">
        <v>21139</v>
      </c>
      <c r="E14" s="185">
        <v>27350</v>
      </c>
      <c r="F14" s="206">
        <v>13978</v>
      </c>
      <c r="G14" s="206">
        <v>13675</v>
      </c>
      <c r="H14" s="206">
        <v>19445</v>
      </c>
      <c r="I14" s="207">
        <v>273391</v>
      </c>
      <c r="J14" s="64"/>
      <c r="K14" s="109"/>
      <c r="L14" s="110"/>
      <c r="M14" s="7"/>
      <c r="O14" s="17"/>
      <c r="P14" s="17"/>
      <c r="Q14" s="17"/>
      <c r="R14" s="17"/>
    </row>
    <row r="15" spans="1:18" x14ac:dyDescent="0.25">
      <c r="A15" s="4">
        <v>2011</v>
      </c>
      <c r="B15" s="139">
        <f t="shared" si="0"/>
        <v>2009</v>
      </c>
      <c r="C15" s="194">
        <v>0</v>
      </c>
      <c r="D15" s="208">
        <v>21139</v>
      </c>
      <c r="E15" s="185">
        <v>27350</v>
      </c>
      <c r="F15" s="206">
        <v>13978</v>
      </c>
      <c r="G15" s="206">
        <v>13675</v>
      </c>
      <c r="H15" s="206">
        <v>19445</v>
      </c>
      <c r="I15" s="207">
        <v>273391</v>
      </c>
      <c r="J15" s="64"/>
      <c r="K15" s="109"/>
      <c r="L15" s="110"/>
      <c r="M15" s="7"/>
    </row>
    <row r="16" spans="1:18" x14ac:dyDescent="0.25">
      <c r="A16" s="4">
        <v>2010</v>
      </c>
      <c r="B16" s="139">
        <f t="shared" si="0"/>
        <v>2008</v>
      </c>
      <c r="C16" s="194">
        <v>0</v>
      </c>
      <c r="D16" s="208">
        <v>21139</v>
      </c>
      <c r="E16" s="185">
        <v>26892</v>
      </c>
      <c r="F16" s="206">
        <v>13744</v>
      </c>
      <c r="G16" s="206">
        <v>13446</v>
      </c>
      <c r="H16" s="206">
        <v>19119</v>
      </c>
      <c r="I16" s="207">
        <v>268821</v>
      </c>
      <c r="J16" s="76"/>
      <c r="K16" s="109"/>
      <c r="L16" s="110"/>
      <c r="M16" s="7"/>
      <c r="O16" s="17"/>
      <c r="P16" s="17"/>
      <c r="Q16" s="17"/>
    </row>
    <row r="17" spans="1:17" x14ac:dyDescent="0.25">
      <c r="A17" s="4">
        <v>2009</v>
      </c>
      <c r="B17" s="139">
        <f t="shared" si="0"/>
        <v>2007</v>
      </c>
      <c r="C17" s="194">
        <v>0</v>
      </c>
      <c r="D17" s="208">
        <v>20785</v>
      </c>
      <c r="E17" s="185">
        <v>26494</v>
      </c>
      <c r="F17" s="206">
        <v>13540</v>
      </c>
      <c r="G17" s="206">
        <v>13247</v>
      </c>
      <c r="H17" s="206">
        <v>18836</v>
      </c>
      <c r="I17" s="207">
        <v>264848</v>
      </c>
      <c r="J17" s="64"/>
      <c r="K17" s="109"/>
      <c r="L17" s="110"/>
      <c r="M17" s="7"/>
      <c r="O17" s="17"/>
      <c r="P17" s="17"/>
      <c r="Q17" s="17"/>
    </row>
    <row r="18" spans="1:17" x14ac:dyDescent="0.25">
      <c r="A18" s="4">
        <v>2008</v>
      </c>
      <c r="B18" s="139">
        <f t="shared" si="0"/>
        <v>2006</v>
      </c>
      <c r="C18" s="136">
        <v>0</v>
      </c>
      <c r="D18" s="106">
        <v>20315</v>
      </c>
      <c r="E18" s="218"/>
      <c r="F18" s="219"/>
      <c r="G18" s="219"/>
      <c r="H18" s="219"/>
      <c r="I18" s="220"/>
      <c r="J18" s="64"/>
      <c r="K18" s="109"/>
      <c r="L18" s="110"/>
      <c r="M18" s="7"/>
    </row>
    <row r="19" spans="1:17" x14ac:dyDescent="0.25">
      <c r="A19" s="16">
        <v>2007</v>
      </c>
      <c r="B19" s="139">
        <f t="shared" si="0"/>
        <v>2005</v>
      </c>
      <c r="C19" s="9">
        <v>0</v>
      </c>
      <c r="D19" s="106">
        <v>20014</v>
      </c>
      <c r="E19" s="81"/>
      <c r="F19" s="112"/>
      <c r="G19" s="112"/>
      <c r="H19" s="16"/>
      <c r="I19" s="83"/>
      <c r="K19" s="85"/>
    </row>
    <row r="20" spans="1:17" x14ac:dyDescent="0.25">
      <c r="J20" s="23"/>
    </row>
    <row r="21" spans="1:17" x14ac:dyDescent="0.25">
      <c r="C21" s="61" t="s">
        <v>40</v>
      </c>
    </row>
    <row r="22" spans="1:17" ht="18" x14ac:dyDescent="0.25">
      <c r="H22" s="57"/>
      <c r="I22" s="57"/>
    </row>
    <row r="23" spans="1:17" ht="18" x14ac:dyDescent="0.25">
      <c r="A23" s="62" t="s">
        <v>56</v>
      </c>
      <c r="B23" s="62"/>
      <c r="C23" s="104" t="s">
        <v>62</v>
      </c>
      <c r="H23" s="57"/>
      <c r="I23" s="57"/>
    </row>
    <row r="24" spans="1:17" x14ac:dyDescent="0.25">
      <c r="D24" s="87" t="s">
        <v>61</v>
      </c>
    </row>
    <row r="25" spans="1:17" x14ac:dyDescent="0.25">
      <c r="C25" t="s">
        <v>42</v>
      </c>
    </row>
    <row r="26" spans="1:17" x14ac:dyDescent="0.25">
      <c r="D26" s="87" t="s">
        <v>44</v>
      </c>
    </row>
  </sheetData>
  <mergeCells count="6">
    <mergeCell ref="C2:C4"/>
    <mergeCell ref="D2:D3"/>
    <mergeCell ref="E2:I2"/>
    <mergeCell ref="K2:L2"/>
    <mergeCell ref="E3:I3"/>
    <mergeCell ref="K3:L3"/>
  </mergeCells>
  <hyperlinks>
    <hyperlink ref="D26" r:id="rId1" xr:uid="{00000000-0004-0000-0300-000000000000}"/>
    <hyperlink ref="D24" r:id="rId2" xr:uid="{00000000-0004-0000-03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Outline</vt:lpstr>
      <vt:lpstr>Home care</vt:lpstr>
      <vt:lpstr>Institutional care</vt:lpstr>
      <vt:lpstr>Wealth</vt:lpstr>
    </vt:vector>
  </TitlesOfParts>
  <Company>EUR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Tenand</dc:creator>
  <cp:lastModifiedBy>Marianne Tenand</cp:lastModifiedBy>
  <dcterms:created xsi:type="dcterms:W3CDTF">2019-02-06T14:03:40Z</dcterms:created>
  <dcterms:modified xsi:type="dcterms:W3CDTF">2021-10-25T10:03:24Z</dcterms:modified>
</cp:coreProperties>
</file>